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GESTION 2023\DNP\2 GESTION SEGUIMIENTO\9 LOTAIP\Art. 19 y 23\2 SEPTIEMBRE 280132\1 Matrices septiembre\"/>
    </mc:Choice>
  </mc:AlternateContent>
  <bookViews>
    <workbookView xWindow="0" yWindow="0" windowWidth="20490" windowHeight="7755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(remuneraci'!$A$1:$L$182</definedName>
  </definedNames>
  <calcPr calcId="152511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K156" i="2" l="1"/>
  <c r="K73" i="2"/>
  <c r="K67" i="2"/>
  <c r="K58" i="2"/>
  <c r="K18" i="2"/>
  <c r="K11" i="2"/>
  <c r="I173" i="2"/>
  <c r="H173" i="2"/>
  <c r="G173" i="2"/>
  <c r="L173" i="2"/>
  <c r="I42" i="2"/>
  <c r="H42" i="2"/>
  <c r="L42" i="2" s="1"/>
  <c r="G42" i="2"/>
  <c r="A3" i="2"/>
  <c r="A4" i="2" s="1"/>
  <c r="I3" i="2"/>
  <c r="H3" i="2"/>
  <c r="G3" i="2"/>
  <c r="L3" i="2"/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4" i="2"/>
  <c r="G175" i="2"/>
  <c r="G176" i="2"/>
  <c r="G177" i="2"/>
  <c r="G178" i="2"/>
  <c r="G179" i="2"/>
  <c r="G180" i="2"/>
  <c r="G181" i="2"/>
  <c r="I91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4" i="2"/>
  <c r="H175" i="2"/>
  <c r="H176" i="2"/>
  <c r="H177" i="2"/>
  <c r="H178" i="2"/>
  <c r="H179" i="2"/>
  <c r="H180" i="2"/>
  <c r="H181" i="2"/>
  <c r="H4" i="2"/>
  <c r="H5" i="2"/>
  <c r="H6" i="2"/>
  <c r="H7" i="2"/>
  <c r="H2" i="2"/>
  <c r="L91" i="2" l="1"/>
  <c r="A5" i="2" l="1"/>
  <c r="I4" i="2"/>
  <c r="L4" i="2" s="1"/>
  <c r="I5" i="2"/>
  <c r="L5" i="2" s="1"/>
  <c r="I6" i="2"/>
  <c r="L6" i="2" s="1"/>
  <c r="I7" i="2"/>
  <c r="L7" i="2" s="1"/>
  <c r="I8" i="2"/>
  <c r="L8" i="2" s="1"/>
  <c r="I9" i="2"/>
  <c r="L9" i="2" s="1"/>
  <c r="I10" i="2"/>
  <c r="L10" i="2" s="1"/>
  <c r="I11" i="2"/>
  <c r="L11" i="2" s="1"/>
  <c r="I12" i="2"/>
  <c r="L12" i="2" s="1"/>
  <c r="I13" i="2"/>
  <c r="L13" i="2" s="1"/>
  <c r="I14" i="2"/>
  <c r="L14" i="2" s="1"/>
  <c r="I15" i="2"/>
  <c r="L15" i="2" s="1"/>
  <c r="I16" i="2"/>
  <c r="L16" i="2" s="1"/>
  <c r="I17" i="2"/>
  <c r="L17" i="2" s="1"/>
  <c r="I18" i="2"/>
  <c r="L18" i="2" s="1"/>
  <c r="I19" i="2"/>
  <c r="L19" i="2" s="1"/>
  <c r="I20" i="2"/>
  <c r="L20" i="2" s="1"/>
  <c r="I21" i="2"/>
  <c r="L21" i="2" s="1"/>
  <c r="I22" i="2"/>
  <c r="L22" i="2" s="1"/>
  <c r="I23" i="2"/>
  <c r="L23" i="2" s="1"/>
  <c r="I24" i="2"/>
  <c r="L24" i="2" s="1"/>
  <c r="I25" i="2"/>
  <c r="L25" i="2" s="1"/>
  <c r="I26" i="2"/>
  <c r="L26" i="2" s="1"/>
  <c r="I27" i="2"/>
  <c r="L27" i="2" s="1"/>
  <c r="I28" i="2"/>
  <c r="L28" i="2" s="1"/>
  <c r="I29" i="2"/>
  <c r="L29" i="2" s="1"/>
  <c r="I30" i="2"/>
  <c r="L30" i="2" s="1"/>
  <c r="I31" i="2"/>
  <c r="L31" i="2" s="1"/>
  <c r="I32" i="2"/>
  <c r="L32" i="2" s="1"/>
  <c r="I33" i="2"/>
  <c r="L33" i="2" s="1"/>
  <c r="I34" i="2"/>
  <c r="L34" i="2" s="1"/>
  <c r="I35" i="2"/>
  <c r="L35" i="2" s="1"/>
  <c r="I36" i="2"/>
  <c r="L36" i="2" s="1"/>
  <c r="I37" i="2"/>
  <c r="L37" i="2" s="1"/>
  <c r="I38" i="2"/>
  <c r="L38" i="2" s="1"/>
  <c r="I39" i="2"/>
  <c r="L39" i="2" s="1"/>
  <c r="I40" i="2"/>
  <c r="L40" i="2" s="1"/>
  <c r="I41" i="2"/>
  <c r="L41" i="2" s="1"/>
  <c r="I43" i="2"/>
  <c r="L43" i="2" s="1"/>
  <c r="I44" i="2"/>
  <c r="L44" i="2" s="1"/>
  <c r="I45" i="2"/>
  <c r="L45" i="2" s="1"/>
  <c r="I46" i="2"/>
  <c r="L46" i="2" s="1"/>
  <c r="I47" i="2"/>
  <c r="L47" i="2" s="1"/>
  <c r="I48" i="2"/>
  <c r="L48" i="2" s="1"/>
  <c r="I49" i="2"/>
  <c r="L49" i="2" s="1"/>
  <c r="I50" i="2"/>
  <c r="L50" i="2" s="1"/>
  <c r="I51" i="2"/>
  <c r="L51" i="2" s="1"/>
  <c r="I52" i="2"/>
  <c r="L52" i="2" s="1"/>
  <c r="I53" i="2"/>
  <c r="L53" i="2" s="1"/>
  <c r="I54" i="2"/>
  <c r="L54" i="2" s="1"/>
  <c r="I55" i="2"/>
  <c r="L55" i="2" s="1"/>
  <c r="I56" i="2"/>
  <c r="L56" i="2" s="1"/>
  <c r="I57" i="2"/>
  <c r="L57" i="2" s="1"/>
  <c r="I58" i="2"/>
  <c r="L58" i="2" s="1"/>
  <c r="I59" i="2"/>
  <c r="L59" i="2" s="1"/>
  <c r="I60" i="2"/>
  <c r="L60" i="2" s="1"/>
  <c r="I61" i="2"/>
  <c r="L61" i="2" s="1"/>
  <c r="I62" i="2"/>
  <c r="L62" i="2" s="1"/>
  <c r="I63" i="2"/>
  <c r="L63" i="2" s="1"/>
  <c r="I64" i="2"/>
  <c r="L64" i="2" s="1"/>
  <c r="I65" i="2"/>
  <c r="L65" i="2" s="1"/>
  <c r="I66" i="2"/>
  <c r="L66" i="2" s="1"/>
  <c r="I67" i="2"/>
  <c r="L67" i="2" s="1"/>
  <c r="I68" i="2"/>
  <c r="L68" i="2" s="1"/>
  <c r="I69" i="2"/>
  <c r="L69" i="2" s="1"/>
  <c r="I70" i="2"/>
  <c r="L70" i="2" s="1"/>
  <c r="I71" i="2"/>
  <c r="L71" i="2" s="1"/>
  <c r="I72" i="2"/>
  <c r="L72" i="2" s="1"/>
  <c r="I73" i="2"/>
  <c r="L73" i="2" s="1"/>
  <c r="I74" i="2"/>
  <c r="L74" i="2" s="1"/>
  <c r="I75" i="2"/>
  <c r="L75" i="2" s="1"/>
  <c r="I76" i="2"/>
  <c r="L76" i="2" s="1"/>
  <c r="I77" i="2"/>
  <c r="L77" i="2" s="1"/>
  <c r="I78" i="2"/>
  <c r="L78" i="2" s="1"/>
  <c r="I79" i="2"/>
  <c r="L79" i="2" s="1"/>
  <c r="I80" i="2"/>
  <c r="L80" i="2" s="1"/>
  <c r="I81" i="2"/>
  <c r="L81" i="2" s="1"/>
  <c r="I82" i="2"/>
  <c r="L82" i="2" s="1"/>
  <c r="I83" i="2"/>
  <c r="L83" i="2" s="1"/>
  <c r="I84" i="2"/>
  <c r="L84" i="2" s="1"/>
  <c r="I85" i="2"/>
  <c r="L85" i="2" s="1"/>
  <c r="I86" i="2"/>
  <c r="L86" i="2" s="1"/>
  <c r="I87" i="2"/>
  <c r="L87" i="2" s="1"/>
  <c r="I88" i="2"/>
  <c r="L88" i="2" s="1"/>
  <c r="I89" i="2"/>
  <c r="L89" i="2" s="1"/>
  <c r="I90" i="2"/>
  <c r="L90" i="2" s="1"/>
  <c r="I92" i="2"/>
  <c r="L92" i="2" s="1"/>
  <c r="I93" i="2"/>
  <c r="L93" i="2" s="1"/>
  <c r="I94" i="2"/>
  <c r="L94" i="2" s="1"/>
  <c r="I95" i="2"/>
  <c r="L95" i="2" s="1"/>
  <c r="I96" i="2"/>
  <c r="L96" i="2" s="1"/>
  <c r="I97" i="2"/>
  <c r="L97" i="2" s="1"/>
  <c r="I98" i="2"/>
  <c r="L98" i="2" s="1"/>
  <c r="I99" i="2"/>
  <c r="L99" i="2" s="1"/>
  <c r="I100" i="2"/>
  <c r="L100" i="2" s="1"/>
  <c r="I101" i="2"/>
  <c r="L101" i="2" s="1"/>
  <c r="I102" i="2"/>
  <c r="L102" i="2" s="1"/>
  <c r="I103" i="2"/>
  <c r="L103" i="2" s="1"/>
  <c r="I104" i="2"/>
  <c r="L104" i="2" s="1"/>
  <c r="I105" i="2"/>
  <c r="L105" i="2" s="1"/>
  <c r="I106" i="2"/>
  <c r="L106" i="2" s="1"/>
  <c r="I107" i="2"/>
  <c r="L107" i="2" s="1"/>
  <c r="I108" i="2"/>
  <c r="L108" i="2" s="1"/>
  <c r="I109" i="2"/>
  <c r="L109" i="2" s="1"/>
  <c r="I110" i="2"/>
  <c r="L110" i="2" s="1"/>
  <c r="I111" i="2"/>
  <c r="L111" i="2" s="1"/>
  <c r="I112" i="2"/>
  <c r="L112" i="2" s="1"/>
  <c r="I113" i="2"/>
  <c r="L113" i="2" s="1"/>
  <c r="I114" i="2"/>
  <c r="L114" i="2" s="1"/>
  <c r="I115" i="2"/>
  <c r="L115" i="2" s="1"/>
  <c r="I116" i="2"/>
  <c r="L116" i="2" s="1"/>
  <c r="I117" i="2"/>
  <c r="L117" i="2" s="1"/>
  <c r="I118" i="2"/>
  <c r="L118" i="2" s="1"/>
  <c r="I119" i="2"/>
  <c r="L119" i="2" s="1"/>
  <c r="I120" i="2"/>
  <c r="L120" i="2" s="1"/>
  <c r="I121" i="2"/>
  <c r="L121" i="2" s="1"/>
  <c r="I122" i="2"/>
  <c r="L122" i="2" s="1"/>
  <c r="I123" i="2"/>
  <c r="L123" i="2" s="1"/>
  <c r="I124" i="2"/>
  <c r="L124" i="2" s="1"/>
  <c r="I125" i="2"/>
  <c r="L125" i="2" s="1"/>
  <c r="I126" i="2"/>
  <c r="L126" i="2" s="1"/>
  <c r="I127" i="2"/>
  <c r="L127" i="2" s="1"/>
  <c r="I128" i="2"/>
  <c r="L128" i="2" s="1"/>
  <c r="I129" i="2"/>
  <c r="L129" i="2" s="1"/>
  <c r="I130" i="2"/>
  <c r="L130" i="2" s="1"/>
  <c r="I131" i="2"/>
  <c r="L131" i="2" s="1"/>
  <c r="I132" i="2"/>
  <c r="L132" i="2" s="1"/>
  <c r="I133" i="2"/>
  <c r="L133" i="2" s="1"/>
  <c r="I134" i="2"/>
  <c r="L134" i="2" s="1"/>
  <c r="I135" i="2"/>
  <c r="L135" i="2" s="1"/>
  <c r="I136" i="2"/>
  <c r="L136" i="2" s="1"/>
  <c r="I137" i="2"/>
  <c r="L137" i="2" s="1"/>
  <c r="I138" i="2"/>
  <c r="L138" i="2" s="1"/>
  <c r="I139" i="2"/>
  <c r="L139" i="2" s="1"/>
  <c r="I140" i="2"/>
  <c r="L140" i="2" s="1"/>
  <c r="I141" i="2"/>
  <c r="L141" i="2" s="1"/>
  <c r="I142" i="2"/>
  <c r="L142" i="2" s="1"/>
  <c r="I143" i="2"/>
  <c r="L143" i="2" s="1"/>
  <c r="I144" i="2"/>
  <c r="L144" i="2" s="1"/>
  <c r="I145" i="2"/>
  <c r="L145" i="2" s="1"/>
  <c r="I146" i="2"/>
  <c r="L146" i="2" s="1"/>
  <c r="I147" i="2"/>
  <c r="L147" i="2" s="1"/>
  <c r="I148" i="2"/>
  <c r="L148" i="2" s="1"/>
  <c r="I149" i="2"/>
  <c r="L149" i="2" s="1"/>
  <c r="I150" i="2"/>
  <c r="L150" i="2" s="1"/>
  <c r="I151" i="2"/>
  <c r="L151" i="2" s="1"/>
  <c r="I152" i="2"/>
  <c r="L152" i="2" s="1"/>
  <c r="I153" i="2"/>
  <c r="L153" i="2" s="1"/>
  <c r="I154" i="2"/>
  <c r="L154" i="2" s="1"/>
  <c r="I155" i="2"/>
  <c r="L155" i="2" s="1"/>
  <c r="I156" i="2"/>
  <c r="L156" i="2" s="1"/>
  <c r="I157" i="2"/>
  <c r="L157" i="2" s="1"/>
  <c r="I158" i="2"/>
  <c r="L158" i="2" s="1"/>
  <c r="I159" i="2"/>
  <c r="L159" i="2" s="1"/>
  <c r="I160" i="2"/>
  <c r="L160" i="2" s="1"/>
  <c r="I161" i="2"/>
  <c r="L161" i="2" s="1"/>
  <c r="I162" i="2"/>
  <c r="L162" i="2" s="1"/>
  <c r="I163" i="2"/>
  <c r="L163" i="2" s="1"/>
  <c r="I164" i="2"/>
  <c r="L164" i="2" s="1"/>
  <c r="I165" i="2"/>
  <c r="L165" i="2" s="1"/>
  <c r="I166" i="2"/>
  <c r="L166" i="2" s="1"/>
  <c r="I167" i="2"/>
  <c r="L167" i="2" s="1"/>
  <c r="I168" i="2"/>
  <c r="L168" i="2" s="1"/>
  <c r="I169" i="2"/>
  <c r="L169" i="2" s="1"/>
  <c r="I170" i="2"/>
  <c r="L170" i="2" s="1"/>
  <c r="I171" i="2"/>
  <c r="L171" i="2" s="1"/>
  <c r="I172" i="2"/>
  <c r="L172" i="2" s="1"/>
  <c r="I174" i="2"/>
  <c r="L174" i="2" s="1"/>
  <c r="I175" i="2"/>
  <c r="L175" i="2" s="1"/>
  <c r="I176" i="2"/>
  <c r="L176" i="2" s="1"/>
  <c r="I177" i="2"/>
  <c r="L177" i="2" s="1"/>
  <c r="I178" i="2"/>
  <c r="L178" i="2" s="1"/>
  <c r="I179" i="2"/>
  <c r="L179" i="2" s="1"/>
  <c r="I180" i="2"/>
  <c r="L180" i="2" s="1"/>
  <c r="I181" i="2"/>
  <c r="L181" i="2" s="1"/>
  <c r="I2" i="2"/>
  <c r="G2" i="2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L2" i="2"/>
  <c r="A40" i="2" l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l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</calcChain>
</file>

<file path=xl/sharedStrings.xml><?xml version="1.0" encoding="utf-8"?>
<sst xmlns="http://schemas.openxmlformats.org/spreadsheetml/2006/main" count="593" uniqueCount="172">
  <si>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</si>
  <si>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</si>
  <si>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</si>
  <si>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</si>
  <si>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</si>
  <si>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</si>
  <si>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</si>
  <si>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</si>
  <si>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</si>
  <si>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</si>
  <si>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</si>
  <si>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</si>
  <si>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</si>
  <si>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</si>
  <si>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</si>
  <si>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</si>
  <si>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</si>
  <si>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</si>
  <si>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</si>
  <si>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</si>
  <si>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</si>
  <si>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</si>
  <si>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</si>
  <si>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</si>
  <si>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</si>
  <si>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</si>
  <si>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</si>
  <si>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</si>
  <si>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</si>
  <si>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</si>
  <si>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</si>
  <si>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</si>
  <si>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</si>
  <si>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</si>
  <si>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</si>
  <si>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</si>
  <si>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</si>
  <si>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</si>
  <si>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DIRECCION NACIONAL DE ADMINISTRACION DE TALENTO HUMANO</t>
  </si>
  <si>
    <t>lorena.guerra@sce.gob.ec</t>
  </si>
  <si>
    <t>ASISTENTE DE COMUNICACION</t>
  </si>
  <si>
    <t>DIRECTOR NACIONAL FINANCIERO</t>
  </si>
  <si>
    <t>EXPERTO DE ESTUDIOS DE MERCADO</t>
  </si>
  <si>
    <t>ANALISTA DE PROMOCION DE LA COMPETENCIA 2</t>
  </si>
  <si>
    <t>ANALISTA ZONAL DE APOYO TECNICO 2</t>
  </si>
  <si>
    <t>INTENDENTE NACIONAL DE INVESTIGACION Y CONTROL DE PRACTICAS DESLEALES</t>
  </si>
  <si>
    <t>CONDUCTOR ADMINISTRATIVO</t>
  </si>
  <si>
    <t>DIRECTOR NACIONAL DE INFRAESTRUCTURA Y OPERACIONES TECNOLOGICAS</t>
  </si>
  <si>
    <t>ANALISTA DE INVESTIGACION Y CONTROL DE PRACTICAS DESLEALES 2</t>
  </si>
  <si>
    <t>DIRECTOR NACIONAL DE INVESTIGACION Y CONTROL DE PRACTICAS DESLEALES</t>
  </si>
  <si>
    <t>ANALISTA DE ESTUDIOS DE MERCADO 2</t>
  </si>
  <si>
    <t>ANALISTA DE INFRAESTRUCTURA Y OPERACIONES TECNOLOGICAS 2</t>
  </si>
  <si>
    <t>EXPERTO DE CONTROL PROCESAL</t>
  </si>
  <si>
    <t>ANALISTA DE COMUNICACIÓN</t>
  </si>
  <si>
    <t>ASISTENTE DE RELACIONES INTERNACIONALES</t>
  </si>
  <si>
    <t>EXPERTO DE CONTROL DE CONCENTRACIONES ECONOMICAS</t>
  </si>
  <si>
    <t>ASISTENTE DE CONTROL DE CONCENTRACIONES ECONOMICAS</t>
  </si>
  <si>
    <t>MENSAJERO</t>
  </si>
  <si>
    <t>EXPERTO DE PROMOCION DE LA COMPETENCIA</t>
  </si>
  <si>
    <t>TECNICO ADMINISTRATIVO 2</t>
  </si>
  <si>
    <t>TECNICO DOCUMENTAL</t>
  </si>
  <si>
    <t>ANALISTA DE PROMOCION DE LA COMPETENCIA 1</t>
  </si>
  <si>
    <t>TECNICO ADMINISTRATIVO REGIONAL 2</t>
  </si>
  <si>
    <t>ASISTENTE DE INVESTIGACION Y CONTROL DE PRACTICAS DESLEALES</t>
  </si>
  <si>
    <t>COMISIONADO</t>
  </si>
  <si>
    <t>ASISTENTE DE SECRETARIA GENERAL</t>
  </si>
  <si>
    <t>ANALISTA DE NORMATIVA Y ASESORIA JURIDICA 2</t>
  </si>
  <si>
    <t>ASISTENTE DE NORMATIVA Y ASESORIA JURIDICA</t>
  </si>
  <si>
    <t>AUXILIAR DE SERVICIOS</t>
  </si>
  <si>
    <t>INTENDENTE NACIONAL DE TECNOLOGIA DE INFORMACION Y COMUNICACIONES</t>
  </si>
  <si>
    <t>COORDINADOR (A) DE DESPACHO</t>
  </si>
  <si>
    <t>ANALISTA DE PATROCINIO Y RECURSOS ADMINISTRATIVOS 2</t>
  </si>
  <si>
    <t>INTENDENTE REGIONAL</t>
  </si>
  <si>
    <t>ANALISTA DE CONTROL DE CONCENTRACIONES ECONOMICAS 2</t>
  </si>
  <si>
    <t>DIRECTOR NACIONAL DE NORMATIVA Y ASESORIA JURIDICA</t>
  </si>
  <si>
    <t>EXPERTO DE RECAUDACION Y COACTIVA</t>
  </si>
  <si>
    <t>INTENDENTE NACIONAL DE CONTROL DE CONCENTRACIONES ECONOMICAS</t>
  </si>
  <si>
    <t>ASISTENTE DE INVESTIGACION Y CONTROL DE ABUSO DEL PODER DE MERCADO</t>
  </si>
  <si>
    <t>INTENDENTE NACIONAL DE INVESTIGACIÓN  Y CONTROL DE ABUSO DEL PODER DE MERCADO, ACUERDOS Y PRÁCTICAS</t>
  </si>
  <si>
    <t>ASESOR/A 4</t>
  </si>
  <si>
    <t>TECNICO DE INFRAESTRUCTURA Y OPERACIONES TECNOLOGICAS 2</t>
  </si>
  <si>
    <t>ASISTENTE DE PROMOCION DE LA COMPETENCIA</t>
  </si>
  <si>
    <t>SECRETARIA EJECUTIVA</t>
  </si>
  <si>
    <t>EXPERTO DE PRESUPUESTO</t>
  </si>
  <si>
    <t>TECNICO DE COMPRAS PUBLICAS 2</t>
  </si>
  <si>
    <t>EXPERTO DE SEGURIDAD INDUSTRIAL Y SALUD OCUPACIONAL</t>
  </si>
  <si>
    <t>INTENDENTE GENERAL TECNICO</t>
  </si>
  <si>
    <t>DIRECTOR NACIONAL DE RECAUDACION Y COACTIVAS</t>
  </si>
  <si>
    <t>EXPERTO ADMINISTRATIVO</t>
  </si>
  <si>
    <t>ASISTENTE DE INVESTIGACION Y CONTROL DE ACUERDOS Y PRACTICAS RESTRICTIVAS</t>
  </si>
  <si>
    <t>ANALISTA REGIONAL DE INVESTIGACION Y CONTROL 2</t>
  </si>
  <si>
    <t>DIRECTOR/A NACIONAL DE PLANIFICACION</t>
  </si>
  <si>
    <t>INTENDENTE NACIONAL DE ABOGACIA DE LA COMPETENCIA.</t>
  </si>
  <si>
    <t>ASESOR 3</t>
  </si>
  <si>
    <t>DIRECTOR/A NACIONAL DE ADMINISTRACION DE TALENTO HUMANO</t>
  </si>
  <si>
    <t>DIRECTOR/A NACIONAL ADMINISTRATIVO/A</t>
  </si>
  <si>
    <t>ANALISTA DE ADMINISTRACION DE TALENTO HUMANO 2</t>
  </si>
  <si>
    <t>SECRETARIO EJECUTIVO</t>
  </si>
  <si>
    <t>EXPERTO DE SISTEMAS TECNOLOGICOS</t>
  </si>
  <si>
    <t>SECRETARIO/A GENERAL</t>
  </si>
  <si>
    <t>DIRECTOR/A NACIONAL DE PROMOCION DE LA COMPETENCIA</t>
  </si>
  <si>
    <t>ASISTENTE FINANCIERO</t>
  </si>
  <si>
    <t>INTENDENTE NACIONAL JURIDICO</t>
  </si>
  <si>
    <t>SECRETARIA ZONAL</t>
  </si>
  <si>
    <t>ANALISTA DE ADMINISTRACION DE TALENTO HUMANO 1</t>
  </si>
  <si>
    <t>ANALISTA DE SECRETARIA GENERAL 1</t>
  </si>
  <si>
    <t>INTENDENTE GENERAL DE GESTION</t>
  </si>
  <si>
    <t>ANALISTA DE ESTUDIOS DE MERCADO 1</t>
  </si>
  <si>
    <t>ANALISTA DE INVESTIGACION Y CONTROL DE ACUERDOS Y PRACTICAS RESTRICTIVAS 2</t>
  </si>
  <si>
    <t>EXPERTO DE INVESTIGACION Y CONTROL DE ABUSO DEL PODER DE MERCADO</t>
  </si>
  <si>
    <t>ANALISTA DE RESOLUCION EN PRIMERA INSTANCIA 2</t>
  </si>
  <si>
    <t>DIRECTOR/A NACIONAL DE CONTROL PROCESAL</t>
  </si>
  <si>
    <t>DIRECTOR/A NACIONAL DE GESTION DE LA CALIDAD</t>
  </si>
  <si>
    <t>DIRECTOR/A NACIONAL DE COMUNICACIÓN</t>
  </si>
  <si>
    <t>EXPERTO ZONAL DE APOYO TECNICO</t>
  </si>
  <si>
    <t>CONTADOR GENERAL</t>
  </si>
  <si>
    <t>INTENDENTE NACIONAL ADMINISTRATIVO FINANCIERO</t>
  </si>
  <si>
    <t>EXPERTO REGIONAL DE ABOGACIA DE LA COMPETENCIA</t>
  </si>
  <si>
    <t>ANALISTA REGIONAL DE ABOGACIA DE LA COMPETENCIA 2</t>
  </si>
  <si>
    <t>EXPERTO DE INVESTIGACION Y CONTROL DE ACUERDOS Y PRACTICAS RESTRICTIVAS</t>
  </si>
  <si>
    <t>EXPERTO REGIONAL DE INVESTIGACION Y CONTROL</t>
  </si>
  <si>
    <t>DIRECTOR NACIONAL DE AUDITORIA INTERNA</t>
  </si>
  <si>
    <t>DIRECTOR REGIONAL DE ABOGACIA DE LA COMPETENCIA</t>
  </si>
  <si>
    <t>EXPERTO DE NOMINA</t>
  </si>
  <si>
    <t>EXPERTO DE LA CALIDAD</t>
  </si>
  <si>
    <t>TECNICO DE ACTIVOS FIJOS 1</t>
  </si>
  <si>
    <t>ANALISTA DE ACTIVOS FIJOS 2</t>
  </si>
  <si>
    <t>DIRECTOR/A NACIONAL DE ESTUDIOS DE MERCADO</t>
  </si>
  <si>
    <t>ANALISTA DE SISTEMAS TECNOLOGICOS 1</t>
  </si>
  <si>
    <t>ANALISTA DE COMPRAS PUBLICAS 2</t>
  </si>
  <si>
    <t>DIRECTOR/A NACIONAL DE CONTROL DE CONCENTRACIONES ECONOMICAS</t>
  </si>
  <si>
    <t>DIRECTOR NACIONAL DE INVESTIGACION Y CONTROL DE ACUERDOS Y PRACTICAS RESTRICTIVAS</t>
  </si>
  <si>
    <t>DIRECTOR NACIONAL DE PATROCINIO Y RECURSOS ADMINISTRATIVOS</t>
  </si>
  <si>
    <t>ANALISTA DE SISTEMAS TECNOLOGICOS 2</t>
  </si>
  <si>
    <t>EXPERTO DE ADMINISTRACION DE TALENTO HUMANO</t>
  </si>
  <si>
    <t>ASISTENTE DE ESTUDIOS DE MERCADO</t>
  </si>
  <si>
    <t>EXPERTO DE COMUNICACION</t>
  </si>
  <si>
    <t>EXPERTO DE INVESTIGACION Y CONTROL DE PRACTICAS DESLEALES</t>
  </si>
  <si>
    <t>EXPERTO DE RESOLUCION EN PRIMERA INSTANCIA</t>
  </si>
  <si>
    <t>EXPERTO DE INFRAESTRUCTURA Y OPERACIONES TECNOLOGICAS</t>
  </si>
  <si>
    <t>EXPERTO DE PLANIFICACION</t>
  </si>
  <si>
    <t>SUPERINTENDENTE DE COMPETENCIA ECONOMICA</t>
  </si>
  <si>
    <t>ANALISTA DE INVESTIGACION Y CONTROL DE ABUSO DEL PODER DE MERCADO 2</t>
  </si>
  <si>
    <t>EXPERTO DE PATROCINIO Y RECURSOS ADMINISTRATIVOS</t>
  </si>
  <si>
    <t>PRESIDENTE DE LA COMSION DE RESOLUCION DE PRIMERA INSTANCIA</t>
  </si>
  <si>
    <t>ASESOR 5</t>
  </si>
  <si>
    <t>INTENDENTE NACIONAL DE PLANIFICACION</t>
  </si>
  <si>
    <t>DIRECTOR NACIONAL DE INVESTIGACION Y CONTROL DE ABUSO DEL PODER DE MERCADO</t>
  </si>
  <si>
    <t>ANALISTA DE PLANIFICACION 2</t>
  </si>
  <si>
    <t>EXPERTO DE NORMATIVA Y ASESORIA JURIDICA</t>
  </si>
  <si>
    <t>DIRECTOR REGIONAL DE INVESTIGACION Y CONTROL</t>
  </si>
  <si>
    <t>TESORERO</t>
  </si>
  <si>
    <t>ANALISTA DE CONTROL PROCESAL 2</t>
  </si>
  <si>
    <t>DIRECTOR NACIONAL DE SISTEMAS TECNOLOGICOS</t>
  </si>
  <si>
    <t>1-SERVICIO CIVIL PUBLICO (LOSEP)</t>
  </si>
  <si>
    <t>2-CODIGO DEL TRABAJO</t>
  </si>
  <si>
    <t>7</t>
  </si>
  <si>
    <t>2</t>
  </si>
  <si>
    <t>13</t>
  </si>
  <si>
    <t>11</t>
  </si>
  <si>
    <t>6</t>
  </si>
  <si>
    <t>3</t>
  </si>
  <si>
    <t>5</t>
  </si>
  <si>
    <t>1</t>
  </si>
  <si>
    <t>4</t>
  </si>
  <si>
    <t>8</t>
  </si>
  <si>
    <t>0</t>
  </si>
  <si>
    <t>9</t>
  </si>
  <si>
    <t>CSO</t>
  </si>
  <si>
    <t>MGS. LORENA YESENIA GUERRA BURBANO</t>
  </si>
  <si>
    <t>(02)-3956010  EXTENSIÓN 1302</t>
  </si>
  <si>
    <t>Superintendencia de Competencia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</si>
</sst>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0_);\(0\)"/>
  </numFmts>
  <fonts count="12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10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8" fillId="0" borderId="2" xfId="0" applyFont="1" applyFill="1" applyBorder="1"/>
    <xf numFmtId="44" fontId="8" fillId="0" borderId="2" xfId="1" applyFont="1" applyFill="1" applyBorder="1" applyAlignment="1">
      <alignment horizontal="center"/>
    </xf>
    <xf numFmtId="164" fontId="8" fillId="0" borderId="2" xfId="1" applyNumberFormat="1" applyFont="1" applyFill="1" applyBorder="1" applyAlignment="1">
      <alignment horizontal="center"/>
    </xf>
    <xf numFmtId="49" fontId="8" fillId="0" borderId="2" xfId="1" applyNumberFormat="1" applyFont="1" applyFill="1" applyBorder="1" applyAlignment="1">
      <alignment horizontal="center"/>
    </xf>
    <xf numFmtId="39" fontId="8" fillId="0" borderId="2" xfId="1" applyNumberFormat="1" applyFont="1" applyFill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8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4" fontId="1" fillId="0" borderId="0" xfId="0" applyNumberFormat="1" applyFont="1" applyAlignment="1">
      <alignment horizontal="center"/>
    </xf>
    <xf numFmtId="4" fontId="10" fillId="0" borderId="3" xfId="0" applyNumberFormat="1" applyFont="1" applyBorder="1" applyAlignment="1">
      <alignment horizontal="center"/>
    </xf>
    <xf numFmtId="4" fontId="10" fillId="0" borderId="4" xfId="0" applyNumberFormat="1" applyFont="1" applyBorder="1" applyAlignment="1">
      <alignment horizontal="center"/>
    </xf>
    <xf numFmtId="39" fontId="1" fillId="0" borderId="0" xfId="0" applyNumberFormat="1" applyFont="1" applyAlignment="1">
      <alignment horizontal="center"/>
    </xf>
    <xf numFmtId="44" fontId="8" fillId="0" borderId="6" xfId="1" applyFont="1" applyFill="1" applyBorder="1" applyAlignment="1">
      <alignment horizontal="center"/>
    </xf>
    <xf numFmtId="39" fontId="8" fillId="0" borderId="7" xfId="1" applyNumberFormat="1" applyFont="1" applyFill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4" fontId="10" fillId="0" borderId="4" xfId="0" applyNumberFormat="1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/>
    </xf>
    <xf numFmtId="4" fontId="10" fillId="0" borderId="5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4" fontId="10" fillId="0" borderId="8" xfId="0" applyNumberFormat="1" applyFont="1" applyBorder="1" applyAlignment="1">
      <alignment horizontal="center"/>
    </xf>
    <xf numFmtId="4" fontId="10" fillId="0" borderId="2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lorena.guerra@sc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7"/>
  <sheetViews>
    <sheetView tabSelected="1" workbookViewId="0"/>
  </sheetViews>
  <sheetFormatPr baseColWidth="10" defaultColWidth="14.42578125" defaultRowHeight="15" customHeight="1" x14ac:dyDescent="0.25"/>
  <cols>
    <col min="1" max="1" width="8.5703125" customWidth="1"/>
    <col min="2" max="2" width="35.7109375" customWidth="1"/>
    <col min="3" max="3" width="26" customWidth="1"/>
    <col min="4" max="4" width="19" customWidth="1"/>
    <col min="5" max="5" width="22.28515625" customWidth="1"/>
    <col min="6" max="6" width="16" customWidth="1"/>
    <col min="7" max="7" width="18.28515625" customWidth="1"/>
    <col min="8" max="8" width="18.85546875" customWidth="1"/>
    <col min="9" max="9" width="17.7109375" customWidth="1"/>
    <col min="10" max="10" width="17.85546875" customWidth="1"/>
    <col min="11" max="11" width="17.85546875" style="41" customWidth="1"/>
    <col min="12" max="12" width="15.85546875" customWidth="1"/>
    <col min="13" max="13" width="23.85546875" customWidth="1"/>
    <col min="14" max="21" width="10" customWidth="1"/>
  </cols>
  <sheetData>
    <row r="1" spans="1:21" ht="51.7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23" t="s">
        <v>11</v>
      </c>
      <c r="M1" s="5"/>
      <c r="N1" s="5"/>
      <c r="O1" s="5"/>
      <c r="P1" s="5"/>
      <c r="Q1" s="5"/>
      <c r="R1" s="5"/>
      <c r="S1" s="5"/>
      <c r="T1" s="5"/>
      <c r="U1" s="5"/>
    </row>
    <row r="2" spans="1:21" ht="28.5" customHeight="1" x14ac:dyDescent="0.25">
      <c r="A2" s="24">
        <v>1</v>
      </c>
      <c r="B2" s="25" t="s">
        <v>40</v>
      </c>
      <c r="C2" s="16" t="s">
        <v>154</v>
      </c>
      <c r="D2" s="22" t="s">
        <v>168</v>
      </c>
      <c r="E2" s="17" t="s">
        <v>156</v>
      </c>
      <c r="F2" s="20">
        <v>817</v>
      </c>
      <c r="G2" s="21">
        <f>+F2*12</f>
        <v>9804</v>
      </c>
      <c r="H2" s="21">
        <f>+F2/12*8</f>
        <v>544.66666666666663</v>
      </c>
      <c r="I2" s="21">
        <f>37.5*8</f>
        <v>300</v>
      </c>
      <c r="J2" s="21"/>
      <c r="K2" s="34"/>
      <c r="L2" s="21">
        <f>SUM(H2:K2)</f>
        <v>844.66666666666663</v>
      </c>
      <c r="M2" s="5"/>
      <c r="N2" s="27"/>
      <c r="O2" s="5"/>
      <c r="P2" s="5"/>
      <c r="Q2" s="5"/>
      <c r="R2" s="5"/>
      <c r="S2" s="5"/>
      <c r="T2" s="5"/>
      <c r="U2" s="5"/>
    </row>
    <row r="3" spans="1:21" ht="28.5" customHeight="1" x14ac:dyDescent="0.25">
      <c r="A3" s="24">
        <f>+A2+1</f>
        <v>2</v>
      </c>
      <c r="B3" s="25" t="s">
        <v>56</v>
      </c>
      <c r="C3" s="16" t="s">
        <v>154</v>
      </c>
      <c r="D3" s="22">
        <v>23</v>
      </c>
      <c r="E3" s="19">
        <v>7</v>
      </c>
      <c r="F3" s="20">
        <v>817</v>
      </c>
      <c r="G3" s="21">
        <f t="shared" ref="G3" si="0">+F3*12</f>
        <v>9804</v>
      </c>
      <c r="H3" s="21">
        <f t="shared" ref="H3" si="1">+F3/12*8</f>
        <v>544.66666666666663</v>
      </c>
      <c r="I3" s="21">
        <f t="shared" ref="I3:I67" si="2">37.5*8</f>
        <v>300</v>
      </c>
      <c r="J3" s="21"/>
      <c r="K3" s="35"/>
      <c r="L3" s="21">
        <f>SUM(H3:K3)</f>
        <v>844.66666666666663</v>
      </c>
      <c r="M3" s="5"/>
      <c r="N3" s="27"/>
      <c r="O3" s="5"/>
      <c r="P3" s="5"/>
      <c r="Q3" s="5"/>
      <c r="R3" s="5"/>
      <c r="S3" s="5"/>
      <c r="T3" s="5"/>
      <c r="U3" s="5"/>
    </row>
    <row r="4" spans="1:21" ht="28.5" customHeight="1" x14ac:dyDescent="0.25">
      <c r="A4" s="24">
        <f>+A3+1</f>
        <v>3</v>
      </c>
      <c r="B4" s="25" t="s">
        <v>41</v>
      </c>
      <c r="C4" s="16" t="s">
        <v>154</v>
      </c>
      <c r="D4" s="22">
        <v>125</v>
      </c>
      <c r="E4" s="17" t="s">
        <v>157</v>
      </c>
      <c r="F4" s="20">
        <v>2368</v>
      </c>
      <c r="G4" s="21">
        <f t="shared" ref="G4:G67" si="3">+F4*12</f>
        <v>28416</v>
      </c>
      <c r="H4" s="21">
        <f t="shared" ref="H4:H67" si="4">+F4/12*8</f>
        <v>1578.6666666666667</v>
      </c>
      <c r="I4" s="21">
        <f t="shared" si="2"/>
        <v>300</v>
      </c>
      <c r="J4" s="21"/>
      <c r="K4" s="35"/>
      <c r="L4" s="21">
        <f t="shared" ref="L4:L67" si="5">SUM(H4:K4)</f>
        <v>1878.6666666666667</v>
      </c>
      <c r="M4" s="5"/>
      <c r="N4" s="5"/>
      <c r="O4" s="5"/>
      <c r="P4" s="5"/>
      <c r="Q4" s="5"/>
      <c r="R4" s="5"/>
      <c r="S4" s="5"/>
      <c r="T4" s="5"/>
      <c r="U4" s="5"/>
    </row>
    <row r="5" spans="1:21" ht="28.5" customHeight="1" x14ac:dyDescent="0.25">
      <c r="A5" s="24">
        <f t="shared" ref="A5:A69" si="6">+A4+1</f>
        <v>4</v>
      </c>
      <c r="B5" s="25" t="s">
        <v>42</v>
      </c>
      <c r="C5" s="16" t="s">
        <v>154</v>
      </c>
      <c r="D5" s="22">
        <v>85</v>
      </c>
      <c r="E5" s="17" t="s">
        <v>158</v>
      </c>
      <c r="F5" s="20">
        <v>1676</v>
      </c>
      <c r="G5" s="21">
        <f t="shared" si="3"/>
        <v>20112</v>
      </c>
      <c r="H5" s="21">
        <f t="shared" si="4"/>
        <v>1117.3333333333333</v>
      </c>
      <c r="I5" s="21">
        <f t="shared" si="2"/>
        <v>300</v>
      </c>
      <c r="J5" s="28"/>
      <c r="K5" s="36"/>
      <c r="L5" s="21">
        <f t="shared" si="5"/>
        <v>1417.3333333333333</v>
      </c>
      <c r="M5" s="5"/>
      <c r="N5" s="5"/>
      <c r="O5" s="5"/>
      <c r="P5" s="5"/>
      <c r="Q5" s="5"/>
      <c r="R5" s="5"/>
      <c r="S5" s="5"/>
      <c r="T5" s="5"/>
      <c r="U5" s="5"/>
    </row>
    <row r="6" spans="1:21" ht="28.5" customHeight="1" x14ac:dyDescent="0.25">
      <c r="A6" s="24">
        <f t="shared" si="6"/>
        <v>5</v>
      </c>
      <c r="B6" s="25" t="s">
        <v>43</v>
      </c>
      <c r="C6" s="16" t="s">
        <v>154</v>
      </c>
      <c r="D6" s="22">
        <v>46</v>
      </c>
      <c r="E6" s="17" t="s">
        <v>159</v>
      </c>
      <c r="F6" s="20">
        <v>1212</v>
      </c>
      <c r="G6" s="21">
        <f t="shared" si="3"/>
        <v>14544</v>
      </c>
      <c r="H6" s="21">
        <f t="shared" si="4"/>
        <v>808</v>
      </c>
      <c r="I6" s="21">
        <f t="shared" si="2"/>
        <v>300</v>
      </c>
      <c r="J6" s="28"/>
      <c r="K6" s="36">
        <v>271.33</v>
      </c>
      <c r="L6" s="21">
        <f t="shared" si="5"/>
        <v>1379.33</v>
      </c>
      <c r="O6" s="5"/>
      <c r="P6" s="5"/>
      <c r="Q6" s="5"/>
      <c r="R6" s="5"/>
      <c r="S6" s="5"/>
      <c r="T6" s="5"/>
      <c r="U6" s="5"/>
    </row>
    <row r="7" spans="1:21" ht="28.5" customHeight="1" x14ac:dyDescent="0.25">
      <c r="A7" s="24">
        <f t="shared" si="6"/>
        <v>6</v>
      </c>
      <c r="B7" s="25" t="s">
        <v>44</v>
      </c>
      <c r="C7" s="16" t="s">
        <v>154</v>
      </c>
      <c r="D7" s="22">
        <v>37</v>
      </c>
      <c r="E7" s="17" t="s">
        <v>159</v>
      </c>
      <c r="F7" s="20">
        <v>1212</v>
      </c>
      <c r="G7" s="21">
        <f t="shared" si="3"/>
        <v>14544</v>
      </c>
      <c r="H7" s="21">
        <f t="shared" si="4"/>
        <v>808</v>
      </c>
      <c r="I7" s="21">
        <f t="shared" si="2"/>
        <v>300</v>
      </c>
      <c r="J7" s="28"/>
      <c r="K7" s="36"/>
      <c r="L7" s="21">
        <f t="shared" si="5"/>
        <v>1108</v>
      </c>
      <c r="O7" s="5"/>
      <c r="P7" s="5"/>
      <c r="Q7" s="5"/>
      <c r="R7" s="5"/>
      <c r="S7" s="5"/>
      <c r="T7" s="5"/>
      <c r="U7" s="5"/>
    </row>
    <row r="8" spans="1:21" ht="28.5" customHeight="1" x14ac:dyDescent="0.25">
      <c r="A8" s="24">
        <f t="shared" si="6"/>
        <v>7</v>
      </c>
      <c r="B8" s="25" t="s">
        <v>45</v>
      </c>
      <c r="C8" s="16" t="s">
        <v>154</v>
      </c>
      <c r="D8" s="22">
        <v>35</v>
      </c>
      <c r="E8" s="17" t="s">
        <v>160</v>
      </c>
      <c r="F8" s="20">
        <v>3854</v>
      </c>
      <c r="G8" s="21">
        <f t="shared" si="3"/>
        <v>46248</v>
      </c>
      <c r="H8" s="21">
        <f t="shared" si="4"/>
        <v>2569.3333333333335</v>
      </c>
      <c r="I8" s="21">
        <f t="shared" si="2"/>
        <v>300</v>
      </c>
      <c r="J8" s="28"/>
      <c r="K8" s="36"/>
      <c r="L8" s="21">
        <f t="shared" si="5"/>
        <v>2869.3333333333335</v>
      </c>
      <c r="O8" s="5"/>
      <c r="P8" s="5"/>
      <c r="Q8" s="5"/>
      <c r="R8" s="5"/>
      <c r="S8" s="5"/>
      <c r="T8" s="5"/>
      <c r="U8" s="5"/>
    </row>
    <row r="9" spans="1:21" ht="28.5" customHeight="1" x14ac:dyDescent="0.25">
      <c r="A9" s="24">
        <f t="shared" si="6"/>
        <v>8</v>
      </c>
      <c r="B9" s="25" t="s">
        <v>46</v>
      </c>
      <c r="C9" s="16" t="s">
        <v>155</v>
      </c>
      <c r="D9" s="22">
        <v>24</v>
      </c>
      <c r="E9" s="17" t="s">
        <v>161</v>
      </c>
      <c r="F9" s="20">
        <v>596</v>
      </c>
      <c r="G9" s="21">
        <f t="shared" si="3"/>
        <v>7152</v>
      </c>
      <c r="H9" s="21">
        <f t="shared" si="4"/>
        <v>397.33333333333331</v>
      </c>
      <c r="I9" s="21">
        <f t="shared" si="2"/>
        <v>300</v>
      </c>
      <c r="J9" s="28"/>
      <c r="K9" s="36"/>
      <c r="L9" s="21">
        <f t="shared" si="5"/>
        <v>697.33333333333326</v>
      </c>
      <c r="O9" s="5"/>
      <c r="P9" s="5"/>
      <c r="Q9" s="5"/>
      <c r="R9" s="5"/>
      <c r="S9" s="5"/>
      <c r="T9" s="5"/>
      <c r="U9" s="5"/>
    </row>
    <row r="10" spans="1:21" ht="28.5" customHeight="1" x14ac:dyDescent="0.25">
      <c r="A10" s="24">
        <f t="shared" si="6"/>
        <v>9</v>
      </c>
      <c r="B10" s="25" t="s">
        <v>47</v>
      </c>
      <c r="C10" s="16" t="s">
        <v>154</v>
      </c>
      <c r="D10" s="22">
        <v>145</v>
      </c>
      <c r="E10" s="17" t="s">
        <v>157</v>
      </c>
      <c r="F10" s="20">
        <v>2368</v>
      </c>
      <c r="G10" s="21">
        <f t="shared" si="3"/>
        <v>28416</v>
      </c>
      <c r="H10" s="21">
        <f t="shared" si="4"/>
        <v>1578.6666666666667</v>
      </c>
      <c r="I10" s="21">
        <f t="shared" si="2"/>
        <v>300</v>
      </c>
      <c r="J10" s="28"/>
      <c r="K10" s="36"/>
      <c r="L10" s="21">
        <f t="shared" si="5"/>
        <v>1878.6666666666667</v>
      </c>
      <c r="O10" s="5"/>
      <c r="P10" s="5"/>
      <c r="Q10" s="5"/>
      <c r="R10" s="5"/>
      <c r="S10" s="5"/>
      <c r="T10" s="5"/>
      <c r="U10" s="5"/>
    </row>
    <row r="11" spans="1:21" ht="28.5" customHeight="1" x14ac:dyDescent="0.25">
      <c r="A11" s="24">
        <f t="shared" si="6"/>
        <v>10</v>
      </c>
      <c r="B11" s="25" t="s">
        <v>48</v>
      </c>
      <c r="C11" s="16" t="s">
        <v>154</v>
      </c>
      <c r="D11" s="22">
        <v>63</v>
      </c>
      <c r="E11" s="17" t="s">
        <v>159</v>
      </c>
      <c r="F11" s="20">
        <v>1212</v>
      </c>
      <c r="G11" s="21">
        <f t="shared" si="3"/>
        <v>14544</v>
      </c>
      <c r="H11" s="21">
        <f t="shared" si="4"/>
        <v>808</v>
      </c>
      <c r="I11" s="21">
        <f t="shared" si="2"/>
        <v>300</v>
      </c>
      <c r="J11" s="28"/>
      <c r="K11" s="36">
        <f>1294.79+1695.83</f>
        <v>2990.62</v>
      </c>
      <c r="L11" s="21">
        <f t="shared" si="5"/>
        <v>4098.62</v>
      </c>
      <c r="M11" s="5"/>
      <c r="N11" s="5"/>
      <c r="O11" s="5"/>
      <c r="P11" s="5"/>
      <c r="Q11" s="5"/>
      <c r="R11" s="5"/>
      <c r="S11" s="5"/>
      <c r="T11" s="5"/>
      <c r="U11" s="5"/>
    </row>
    <row r="12" spans="1:21" ht="28.5" customHeight="1" x14ac:dyDescent="0.25">
      <c r="A12" s="24">
        <f t="shared" si="6"/>
        <v>11</v>
      </c>
      <c r="B12" s="25" t="s">
        <v>49</v>
      </c>
      <c r="C12" s="16" t="s">
        <v>154</v>
      </c>
      <c r="D12" s="22">
        <v>40</v>
      </c>
      <c r="E12" s="17" t="s">
        <v>162</v>
      </c>
      <c r="F12" s="20">
        <v>3247</v>
      </c>
      <c r="G12" s="21">
        <f t="shared" si="3"/>
        <v>38964</v>
      </c>
      <c r="H12" s="21">
        <f t="shared" si="4"/>
        <v>2164.6666666666665</v>
      </c>
      <c r="I12" s="21">
        <f t="shared" si="2"/>
        <v>300</v>
      </c>
      <c r="J12" s="28"/>
      <c r="K12" s="36">
        <v>101.16</v>
      </c>
      <c r="L12" s="21">
        <f t="shared" si="5"/>
        <v>2565.8266666666664</v>
      </c>
      <c r="M12" s="5"/>
      <c r="N12" s="5"/>
      <c r="O12" s="5"/>
      <c r="P12" s="5"/>
      <c r="Q12" s="5"/>
      <c r="R12" s="5"/>
      <c r="S12" s="5"/>
      <c r="T12" s="5"/>
      <c r="U12" s="5"/>
    </row>
    <row r="13" spans="1:21" ht="28.5" customHeight="1" x14ac:dyDescent="0.25">
      <c r="A13" s="24">
        <f t="shared" si="6"/>
        <v>12</v>
      </c>
      <c r="B13" s="25" t="s">
        <v>50</v>
      </c>
      <c r="C13" s="16" t="s">
        <v>154</v>
      </c>
      <c r="D13" s="22">
        <v>18</v>
      </c>
      <c r="E13" s="17" t="s">
        <v>159</v>
      </c>
      <c r="F13" s="20">
        <v>1212</v>
      </c>
      <c r="G13" s="21">
        <f t="shared" si="3"/>
        <v>14544</v>
      </c>
      <c r="H13" s="21">
        <f t="shared" si="4"/>
        <v>808</v>
      </c>
      <c r="I13" s="21">
        <f t="shared" si="2"/>
        <v>300</v>
      </c>
      <c r="J13" s="28"/>
      <c r="K13" s="36"/>
      <c r="L13" s="21">
        <f t="shared" si="5"/>
        <v>1108</v>
      </c>
      <c r="M13" s="5"/>
      <c r="N13" s="5"/>
      <c r="O13" s="5"/>
      <c r="P13" s="5"/>
      <c r="Q13" s="5"/>
      <c r="R13" s="5"/>
      <c r="S13" s="5"/>
      <c r="T13" s="5"/>
      <c r="U13" s="5"/>
    </row>
    <row r="14" spans="1:21" ht="28.5" customHeight="1" x14ac:dyDescent="0.25">
      <c r="A14" s="24">
        <f t="shared" si="6"/>
        <v>13</v>
      </c>
      <c r="B14" s="25" t="s">
        <v>51</v>
      </c>
      <c r="C14" s="16" t="s">
        <v>154</v>
      </c>
      <c r="D14" s="22">
        <v>33</v>
      </c>
      <c r="E14" s="17" t="s">
        <v>159</v>
      </c>
      <c r="F14" s="20">
        <v>1212</v>
      </c>
      <c r="G14" s="21">
        <f t="shared" si="3"/>
        <v>14544</v>
      </c>
      <c r="H14" s="21">
        <f t="shared" si="4"/>
        <v>808</v>
      </c>
      <c r="I14" s="21">
        <f t="shared" si="2"/>
        <v>300</v>
      </c>
      <c r="J14" s="28"/>
      <c r="K14" s="37"/>
      <c r="L14" s="21">
        <f t="shared" si="5"/>
        <v>1108</v>
      </c>
      <c r="M14" s="5"/>
      <c r="N14" s="5"/>
      <c r="O14" s="5"/>
      <c r="P14" s="5"/>
      <c r="Q14" s="5"/>
      <c r="R14" s="5"/>
      <c r="S14" s="5"/>
      <c r="T14" s="5"/>
      <c r="U14" s="5"/>
    </row>
    <row r="15" spans="1:21" ht="28.5" customHeight="1" x14ac:dyDescent="0.25">
      <c r="A15" s="24">
        <f t="shared" si="6"/>
        <v>14</v>
      </c>
      <c r="B15" s="25" t="s">
        <v>50</v>
      </c>
      <c r="C15" s="16" t="s">
        <v>154</v>
      </c>
      <c r="D15" s="22">
        <v>84</v>
      </c>
      <c r="E15" s="17" t="s">
        <v>159</v>
      </c>
      <c r="F15" s="20">
        <v>1212</v>
      </c>
      <c r="G15" s="21">
        <f t="shared" si="3"/>
        <v>14544</v>
      </c>
      <c r="H15" s="21">
        <f t="shared" si="4"/>
        <v>808</v>
      </c>
      <c r="I15" s="21">
        <f t="shared" si="2"/>
        <v>300</v>
      </c>
      <c r="J15" s="28"/>
      <c r="K15" s="37"/>
      <c r="L15" s="21">
        <f t="shared" si="5"/>
        <v>1108</v>
      </c>
      <c r="M15" s="5"/>
      <c r="N15" s="5"/>
      <c r="O15" s="5"/>
      <c r="P15" s="5"/>
      <c r="Q15" s="5"/>
      <c r="R15" s="5"/>
      <c r="S15" s="5"/>
      <c r="T15" s="5"/>
      <c r="U15" s="5"/>
    </row>
    <row r="16" spans="1:21" ht="28.5" customHeight="1" x14ac:dyDescent="0.25">
      <c r="A16" s="24">
        <f t="shared" si="6"/>
        <v>15</v>
      </c>
      <c r="B16" s="25" t="s">
        <v>52</v>
      </c>
      <c r="C16" s="16" t="s">
        <v>154</v>
      </c>
      <c r="D16" s="22">
        <v>47</v>
      </c>
      <c r="E16" s="17" t="s">
        <v>158</v>
      </c>
      <c r="F16" s="20">
        <v>1676</v>
      </c>
      <c r="G16" s="21">
        <f t="shared" si="3"/>
        <v>20112</v>
      </c>
      <c r="H16" s="21">
        <f t="shared" si="4"/>
        <v>1117.3333333333333</v>
      </c>
      <c r="I16" s="21">
        <f t="shared" si="2"/>
        <v>300</v>
      </c>
      <c r="J16" s="28"/>
      <c r="K16" s="38"/>
      <c r="L16" s="21">
        <f t="shared" si="5"/>
        <v>1417.3333333333333</v>
      </c>
      <c r="M16" s="5"/>
      <c r="N16" s="5"/>
      <c r="O16" s="5"/>
      <c r="P16" s="5"/>
      <c r="Q16" s="5"/>
      <c r="R16" s="5"/>
      <c r="S16" s="5"/>
      <c r="T16" s="5"/>
      <c r="U16" s="5"/>
    </row>
    <row r="17" spans="1:21" ht="28.5" customHeight="1" x14ac:dyDescent="0.25">
      <c r="A17" s="24">
        <f t="shared" si="6"/>
        <v>16</v>
      </c>
      <c r="B17" s="25" t="s">
        <v>53</v>
      </c>
      <c r="C17" s="16" t="s">
        <v>154</v>
      </c>
      <c r="D17" s="22">
        <v>2</v>
      </c>
      <c r="E17" s="18">
        <v>10</v>
      </c>
      <c r="F17" s="20">
        <v>1086</v>
      </c>
      <c r="G17" s="21">
        <f t="shared" si="3"/>
        <v>13032</v>
      </c>
      <c r="H17" s="21">
        <f t="shared" si="4"/>
        <v>724</v>
      </c>
      <c r="I17" s="21">
        <f t="shared" si="2"/>
        <v>300</v>
      </c>
      <c r="J17" s="28"/>
      <c r="K17" s="38"/>
      <c r="L17" s="21">
        <f t="shared" si="5"/>
        <v>1024</v>
      </c>
      <c r="M17" s="5"/>
      <c r="N17" s="5"/>
      <c r="O17" s="5"/>
      <c r="P17" s="5"/>
      <c r="Q17" s="5"/>
      <c r="R17" s="5"/>
      <c r="S17" s="5"/>
      <c r="T17" s="5"/>
      <c r="U17" s="5"/>
    </row>
    <row r="18" spans="1:21" ht="28.5" customHeight="1" x14ac:dyDescent="0.25">
      <c r="A18" s="24">
        <f t="shared" si="6"/>
        <v>17</v>
      </c>
      <c r="B18" s="25" t="s">
        <v>54</v>
      </c>
      <c r="C18" s="16" t="s">
        <v>154</v>
      </c>
      <c r="D18" s="22">
        <v>4</v>
      </c>
      <c r="E18" s="19">
        <v>7</v>
      </c>
      <c r="F18" s="20">
        <v>817</v>
      </c>
      <c r="G18" s="21">
        <f t="shared" si="3"/>
        <v>9804</v>
      </c>
      <c r="H18" s="21">
        <f t="shared" si="4"/>
        <v>544.66666666666663</v>
      </c>
      <c r="I18" s="21">
        <f t="shared" si="2"/>
        <v>300</v>
      </c>
      <c r="J18" s="21"/>
      <c r="K18" s="37">
        <f>1912.9+1551</f>
        <v>3463.9</v>
      </c>
      <c r="L18" s="21">
        <f t="shared" si="5"/>
        <v>4308.5666666666666</v>
      </c>
      <c r="M18" s="5"/>
      <c r="N18" s="5"/>
      <c r="O18" s="5"/>
      <c r="P18" s="5"/>
      <c r="Q18" s="5"/>
      <c r="R18" s="5"/>
      <c r="S18" s="5"/>
      <c r="T18" s="5"/>
      <c r="U18" s="5"/>
    </row>
    <row r="19" spans="1:21" ht="28.5" customHeight="1" x14ac:dyDescent="0.25">
      <c r="A19" s="24">
        <f t="shared" si="6"/>
        <v>18</v>
      </c>
      <c r="B19" s="25" t="s">
        <v>55</v>
      </c>
      <c r="C19" s="16" t="s">
        <v>154</v>
      </c>
      <c r="D19" s="22">
        <v>53</v>
      </c>
      <c r="E19" s="17" t="s">
        <v>158</v>
      </c>
      <c r="F19" s="20">
        <v>1676</v>
      </c>
      <c r="G19" s="21">
        <f t="shared" si="3"/>
        <v>20112</v>
      </c>
      <c r="H19" s="21">
        <f t="shared" si="4"/>
        <v>1117.3333333333333</v>
      </c>
      <c r="I19" s="21">
        <f t="shared" si="2"/>
        <v>300</v>
      </c>
      <c r="J19" s="21">
        <v>57.32</v>
      </c>
      <c r="K19" s="34">
        <v>736.66</v>
      </c>
      <c r="L19" s="21">
        <f t="shared" si="5"/>
        <v>2211.313333333333</v>
      </c>
      <c r="M19" s="5"/>
      <c r="N19" s="5"/>
      <c r="O19" s="5"/>
      <c r="P19" s="5"/>
      <c r="Q19" s="5"/>
      <c r="R19" s="5"/>
      <c r="S19" s="5"/>
      <c r="T19" s="5"/>
      <c r="U19" s="5"/>
    </row>
    <row r="20" spans="1:21" ht="28.5" customHeight="1" x14ac:dyDescent="0.25">
      <c r="A20" s="24">
        <f t="shared" si="6"/>
        <v>19</v>
      </c>
      <c r="B20" s="25" t="s">
        <v>56</v>
      </c>
      <c r="C20" s="16" t="s">
        <v>154</v>
      </c>
      <c r="D20" s="22">
        <v>24</v>
      </c>
      <c r="E20" s="17" t="s">
        <v>156</v>
      </c>
      <c r="F20" s="20">
        <v>817</v>
      </c>
      <c r="G20" s="21">
        <f t="shared" si="3"/>
        <v>9804</v>
      </c>
      <c r="H20" s="21">
        <f t="shared" si="4"/>
        <v>544.66666666666663</v>
      </c>
      <c r="I20" s="21">
        <f t="shared" si="2"/>
        <v>300</v>
      </c>
      <c r="J20" s="21">
        <v>19.239999999999998</v>
      </c>
      <c r="K20" s="34"/>
      <c r="L20" s="21">
        <f t="shared" si="5"/>
        <v>863.90666666666664</v>
      </c>
      <c r="O20" s="5"/>
      <c r="P20" s="5"/>
      <c r="Q20" s="5"/>
      <c r="R20" s="5"/>
      <c r="S20" s="5"/>
      <c r="T20" s="5"/>
      <c r="U20" s="5"/>
    </row>
    <row r="21" spans="1:21" ht="28.5" customHeight="1" x14ac:dyDescent="0.25">
      <c r="A21" s="24">
        <f t="shared" si="6"/>
        <v>20</v>
      </c>
      <c r="B21" s="25" t="s">
        <v>57</v>
      </c>
      <c r="C21" s="16" t="s">
        <v>155</v>
      </c>
      <c r="D21" s="22">
        <v>19</v>
      </c>
      <c r="E21" s="17" t="s">
        <v>163</v>
      </c>
      <c r="F21" s="20">
        <v>561</v>
      </c>
      <c r="G21" s="21">
        <f t="shared" si="3"/>
        <v>6732</v>
      </c>
      <c r="H21" s="21">
        <f t="shared" si="4"/>
        <v>374</v>
      </c>
      <c r="I21" s="21">
        <f t="shared" si="2"/>
        <v>300</v>
      </c>
      <c r="J21" s="21">
        <v>135.72</v>
      </c>
      <c r="K21" s="34"/>
      <c r="L21" s="21">
        <f t="shared" si="5"/>
        <v>809.72</v>
      </c>
      <c r="O21" s="5"/>
      <c r="P21" s="5"/>
      <c r="Q21" s="5"/>
      <c r="R21" s="5"/>
      <c r="S21" s="5"/>
      <c r="T21" s="5"/>
      <c r="U21" s="5"/>
    </row>
    <row r="22" spans="1:21" ht="28.5" customHeight="1" x14ac:dyDescent="0.25">
      <c r="A22" s="24">
        <f t="shared" si="6"/>
        <v>21</v>
      </c>
      <c r="B22" s="25" t="s">
        <v>58</v>
      </c>
      <c r="C22" s="16" t="s">
        <v>154</v>
      </c>
      <c r="D22" s="22">
        <v>51</v>
      </c>
      <c r="E22" s="17" t="s">
        <v>158</v>
      </c>
      <c r="F22" s="20">
        <v>1676</v>
      </c>
      <c r="G22" s="21">
        <f t="shared" si="3"/>
        <v>20112</v>
      </c>
      <c r="H22" s="21">
        <f t="shared" si="4"/>
        <v>1117.3333333333333</v>
      </c>
      <c r="I22" s="21">
        <f t="shared" si="2"/>
        <v>300</v>
      </c>
      <c r="J22" s="21"/>
      <c r="K22" s="34"/>
      <c r="L22" s="21">
        <f t="shared" si="5"/>
        <v>1417.3333333333333</v>
      </c>
      <c r="O22" s="5"/>
      <c r="P22" s="5"/>
      <c r="Q22" s="5"/>
      <c r="R22" s="5"/>
      <c r="S22" s="5"/>
      <c r="T22" s="5"/>
      <c r="U22" s="5"/>
    </row>
    <row r="23" spans="1:21" ht="28.5" customHeight="1" x14ac:dyDescent="0.25">
      <c r="A23" s="24">
        <f t="shared" si="6"/>
        <v>22</v>
      </c>
      <c r="B23" s="25" t="s">
        <v>46</v>
      </c>
      <c r="C23" s="16" t="s">
        <v>155</v>
      </c>
      <c r="D23" s="22">
        <v>1</v>
      </c>
      <c r="E23" s="17" t="s">
        <v>161</v>
      </c>
      <c r="F23" s="20">
        <v>596</v>
      </c>
      <c r="G23" s="21">
        <f t="shared" si="3"/>
        <v>7152</v>
      </c>
      <c r="H23" s="21">
        <f t="shared" si="4"/>
        <v>397.33333333333331</v>
      </c>
      <c r="I23" s="21">
        <f t="shared" si="2"/>
        <v>300</v>
      </c>
      <c r="J23" s="21"/>
      <c r="K23" s="34"/>
      <c r="L23" s="21">
        <f t="shared" si="5"/>
        <v>697.33333333333326</v>
      </c>
      <c r="O23" s="5"/>
      <c r="P23" s="5"/>
      <c r="Q23" s="5"/>
      <c r="R23" s="5"/>
      <c r="S23" s="5"/>
      <c r="T23" s="5"/>
      <c r="U23" s="5"/>
    </row>
    <row r="24" spans="1:21" ht="28.5" customHeight="1" x14ac:dyDescent="0.25">
      <c r="A24" s="24">
        <f t="shared" si="6"/>
        <v>23</v>
      </c>
      <c r="B24" s="25" t="s">
        <v>59</v>
      </c>
      <c r="C24" s="16" t="s">
        <v>154</v>
      </c>
      <c r="D24" s="22">
        <v>31</v>
      </c>
      <c r="E24" s="17" t="s">
        <v>160</v>
      </c>
      <c r="F24" s="20">
        <v>733</v>
      </c>
      <c r="G24" s="21">
        <f t="shared" si="3"/>
        <v>8796</v>
      </c>
      <c r="H24" s="21">
        <f t="shared" si="4"/>
        <v>488.66666666666669</v>
      </c>
      <c r="I24" s="21">
        <f t="shared" si="2"/>
        <v>300</v>
      </c>
      <c r="J24" s="21">
        <v>610</v>
      </c>
      <c r="K24" s="34"/>
      <c r="L24" s="21">
        <f t="shared" si="5"/>
        <v>1398.6666666666667</v>
      </c>
      <c r="M24" s="5"/>
      <c r="N24" s="5"/>
      <c r="O24" s="5"/>
      <c r="P24" s="5"/>
      <c r="Q24" s="5"/>
      <c r="R24" s="5"/>
      <c r="S24" s="5"/>
      <c r="T24" s="5"/>
      <c r="U24" s="5"/>
    </row>
    <row r="25" spans="1:21" ht="28.5" customHeight="1" x14ac:dyDescent="0.25">
      <c r="A25" s="24">
        <f t="shared" si="6"/>
        <v>24</v>
      </c>
      <c r="B25" s="25" t="s">
        <v>60</v>
      </c>
      <c r="C25" s="16" t="s">
        <v>154</v>
      </c>
      <c r="D25" s="22">
        <v>9</v>
      </c>
      <c r="E25" s="17" t="s">
        <v>164</v>
      </c>
      <c r="F25" s="20">
        <v>622</v>
      </c>
      <c r="G25" s="21">
        <f t="shared" si="3"/>
        <v>7464</v>
      </c>
      <c r="H25" s="21">
        <f t="shared" si="4"/>
        <v>414.66666666666669</v>
      </c>
      <c r="I25" s="21">
        <f t="shared" si="2"/>
        <v>300</v>
      </c>
      <c r="J25" s="21"/>
      <c r="K25" s="34"/>
      <c r="L25" s="21">
        <f t="shared" si="5"/>
        <v>714.66666666666674</v>
      </c>
      <c r="M25" s="5"/>
      <c r="N25" s="5"/>
      <c r="O25" s="5"/>
      <c r="P25" s="5"/>
      <c r="Q25" s="5"/>
      <c r="R25" s="5"/>
      <c r="S25" s="5"/>
      <c r="T25" s="5"/>
      <c r="U25" s="5"/>
    </row>
    <row r="26" spans="1:21" ht="28.5" customHeight="1" x14ac:dyDescent="0.25">
      <c r="A26" s="24">
        <f t="shared" si="6"/>
        <v>25</v>
      </c>
      <c r="B26" s="25" t="s">
        <v>61</v>
      </c>
      <c r="C26" s="16" t="s">
        <v>154</v>
      </c>
      <c r="D26" s="22">
        <v>22</v>
      </c>
      <c r="E26" s="19" t="s">
        <v>165</v>
      </c>
      <c r="F26" s="20">
        <v>901</v>
      </c>
      <c r="G26" s="21">
        <f t="shared" si="3"/>
        <v>10812</v>
      </c>
      <c r="H26" s="21">
        <f t="shared" si="4"/>
        <v>600.66666666666663</v>
      </c>
      <c r="I26" s="21">
        <f t="shared" si="2"/>
        <v>300</v>
      </c>
      <c r="J26" s="21"/>
      <c r="K26" s="34"/>
      <c r="L26" s="21">
        <f t="shared" si="5"/>
        <v>900.66666666666663</v>
      </c>
      <c r="M26" s="5"/>
      <c r="N26" s="5"/>
      <c r="O26" s="5"/>
      <c r="P26" s="5"/>
      <c r="Q26" s="5"/>
      <c r="R26" s="5"/>
      <c r="S26" s="5"/>
      <c r="T26" s="5"/>
      <c r="U26" s="5"/>
    </row>
    <row r="27" spans="1:21" ht="28.5" customHeight="1" x14ac:dyDescent="0.25">
      <c r="A27" s="24">
        <f t="shared" si="6"/>
        <v>26</v>
      </c>
      <c r="B27" s="25" t="s">
        <v>62</v>
      </c>
      <c r="C27" s="16" t="s">
        <v>154</v>
      </c>
      <c r="D27" s="22">
        <v>99</v>
      </c>
      <c r="E27" s="17" t="s">
        <v>160</v>
      </c>
      <c r="F27" s="20">
        <v>733</v>
      </c>
      <c r="G27" s="21">
        <f t="shared" si="3"/>
        <v>8796</v>
      </c>
      <c r="H27" s="21">
        <f t="shared" si="4"/>
        <v>488.66666666666669</v>
      </c>
      <c r="I27" s="21">
        <f t="shared" si="2"/>
        <v>300</v>
      </c>
      <c r="J27" s="21">
        <v>62.35</v>
      </c>
      <c r="K27" s="34"/>
      <c r="L27" s="21">
        <f t="shared" si="5"/>
        <v>851.01666666666677</v>
      </c>
      <c r="M27" s="5"/>
      <c r="N27" s="5"/>
      <c r="O27" s="5"/>
      <c r="P27" s="5"/>
      <c r="Q27" s="5"/>
      <c r="R27" s="5"/>
      <c r="S27" s="5"/>
      <c r="T27" s="5"/>
      <c r="U27" s="5"/>
    </row>
    <row r="28" spans="1:21" ht="28.5" customHeight="1" x14ac:dyDescent="0.25">
      <c r="A28" s="24">
        <f t="shared" si="6"/>
        <v>27</v>
      </c>
      <c r="B28" s="25" t="s">
        <v>63</v>
      </c>
      <c r="C28" s="16" t="s">
        <v>154</v>
      </c>
      <c r="D28" s="22">
        <v>67</v>
      </c>
      <c r="E28" s="17" t="s">
        <v>156</v>
      </c>
      <c r="F28" s="20">
        <v>817</v>
      </c>
      <c r="G28" s="21">
        <f t="shared" si="3"/>
        <v>9804</v>
      </c>
      <c r="H28" s="21">
        <f t="shared" si="4"/>
        <v>544.66666666666663</v>
      </c>
      <c r="I28" s="21">
        <f t="shared" si="2"/>
        <v>300</v>
      </c>
      <c r="J28" s="21"/>
      <c r="K28" s="34"/>
      <c r="L28" s="21">
        <f t="shared" si="5"/>
        <v>844.66666666666663</v>
      </c>
      <c r="M28" s="5"/>
      <c r="N28" s="5"/>
      <c r="O28" s="5"/>
      <c r="P28" s="5"/>
      <c r="Q28" s="5"/>
      <c r="R28" s="5"/>
      <c r="S28" s="5"/>
      <c r="T28" s="5"/>
      <c r="U28" s="5"/>
    </row>
    <row r="29" spans="1:21" ht="28.5" customHeight="1" x14ac:dyDescent="0.25">
      <c r="A29" s="24">
        <f t="shared" si="6"/>
        <v>28</v>
      </c>
      <c r="B29" s="25" t="s">
        <v>64</v>
      </c>
      <c r="C29" s="16" t="s">
        <v>154</v>
      </c>
      <c r="D29" s="22">
        <v>170</v>
      </c>
      <c r="E29" s="17" t="s">
        <v>160</v>
      </c>
      <c r="F29" s="20">
        <v>3854</v>
      </c>
      <c r="G29" s="21">
        <f t="shared" si="3"/>
        <v>46248</v>
      </c>
      <c r="H29" s="21">
        <f t="shared" si="4"/>
        <v>2569.3333333333335</v>
      </c>
      <c r="I29" s="21">
        <f t="shared" si="2"/>
        <v>300</v>
      </c>
      <c r="J29" s="21"/>
      <c r="K29" s="34"/>
      <c r="L29" s="21">
        <f t="shared" si="5"/>
        <v>2869.3333333333335</v>
      </c>
      <c r="M29" s="5"/>
      <c r="N29" s="5"/>
      <c r="O29" s="5"/>
      <c r="P29" s="5"/>
      <c r="Q29" s="5"/>
      <c r="R29" s="5"/>
      <c r="S29" s="5"/>
      <c r="T29" s="5"/>
      <c r="U29" s="5"/>
    </row>
    <row r="30" spans="1:21" ht="28.5" customHeight="1" x14ac:dyDescent="0.25">
      <c r="A30" s="24">
        <f t="shared" si="6"/>
        <v>29</v>
      </c>
      <c r="B30" s="25" t="s">
        <v>65</v>
      </c>
      <c r="C30" s="16" t="s">
        <v>154</v>
      </c>
      <c r="D30" s="22">
        <v>34</v>
      </c>
      <c r="E30" s="17" t="s">
        <v>156</v>
      </c>
      <c r="F30" s="20">
        <v>817</v>
      </c>
      <c r="G30" s="21">
        <f t="shared" si="3"/>
        <v>9804</v>
      </c>
      <c r="H30" s="21">
        <f t="shared" si="4"/>
        <v>544.66666666666663</v>
      </c>
      <c r="I30" s="21">
        <f t="shared" si="2"/>
        <v>300</v>
      </c>
      <c r="J30" s="21"/>
      <c r="K30" s="34"/>
      <c r="L30" s="21">
        <f t="shared" si="5"/>
        <v>844.66666666666663</v>
      </c>
      <c r="M30" s="5"/>
      <c r="N30" s="5"/>
      <c r="O30" s="5"/>
      <c r="P30" s="5"/>
      <c r="Q30" s="5"/>
      <c r="R30" s="5"/>
      <c r="S30" s="5"/>
      <c r="T30" s="5"/>
      <c r="U30" s="5"/>
    </row>
    <row r="31" spans="1:21" ht="28.5" customHeight="1" x14ac:dyDescent="0.25">
      <c r="A31" s="24">
        <f t="shared" si="6"/>
        <v>30</v>
      </c>
      <c r="B31" s="25" t="s">
        <v>66</v>
      </c>
      <c r="C31" s="16" t="s">
        <v>154</v>
      </c>
      <c r="D31" s="22">
        <v>88</v>
      </c>
      <c r="E31" s="17" t="s">
        <v>159</v>
      </c>
      <c r="F31" s="20">
        <v>1212</v>
      </c>
      <c r="G31" s="21">
        <f t="shared" si="3"/>
        <v>14544</v>
      </c>
      <c r="H31" s="21">
        <f t="shared" si="4"/>
        <v>808</v>
      </c>
      <c r="I31" s="21">
        <f t="shared" si="2"/>
        <v>300</v>
      </c>
      <c r="J31" s="21">
        <v>98.46</v>
      </c>
      <c r="K31" s="34"/>
      <c r="L31" s="21">
        <f t="shared" si="5"/>
        <v>1206.46</v>
      </c>
      <c r="M31" s="5"/>
      <c r="N31" s="5"/>
      <c r="O31" s="5"/>
      <c r="P31" s="5"/>
      <c r="Q31" s="5"/>
      <c r="R31" s="5"/>
      <c r="S31" s="5"/>
      <c r="T31" s="5"/>
      <c r="U31" s="5"/>
    </row>
    <row r="32" spans="1:21" ht="28.5" customHeight="1" x14ac:dyDescent="0.25">
      <c r="A32" s="24">
        <f t="shared" si="6"/>
        <v>31</v>
      </c>
      <c r="B32" s="25" t="s">
        <v>55</v>
      </c>
      <c r="C32" s="16" t="s">
        <v>154</v>
      </c>
      <c r="D32" s="22">
        <v>54</v>
      </c>
      <c r="E32" s="17" t="s">
        <v>158</v>
      </c>
      <c r="F32" s="20">
        <v>1676</v>
      </c>
      <c r="G32" s="21">
        <f t="shared" si="3"/>
        <v>20112</v>
      </c>
      <c r="H32" s="21">
        <f t="shared" si="4"/>
        <v>1117.3333333333333</v>
      </c>
      <c r="I32" s="21">
        <f t="shared" si="2"/>
        <v>300</v>
      </c>
      <c r="J32" s="21">
        <v>165.81</v>
      </c>
      <c r="K32" s="34"/>
      <c r="L32" s="21">
        <f t="shared" si="5"/>
        <v>1583.1433333333332</v>
      </c>
      <c r="M32" s="5"/>
      <c r="N32" s="5"/>
      <c r="O32" s="5"/>
      <c r="P32" s="5"/>
      <c r="Q32" s="5"/>
      <c r="R32" s="5"/>
      <c r="S32" s="5"/>
      <c r="T32" s="5"/>
      <c r="U32" s="5"/>
    </row>
    <row r="33" spans="1:21" ht="28.5" customHeight="1" x14ac:dyDescent="0.25">
      <c r="A33" s="24">
        <f t="shared" si="6"/>
        <v>32</v>
      </c>
      <c r="B33" s="25" t="s">
        <v>67</v>
      </c>
      <c r="C33" s="16" t="s">
        <v>154</v>
      </c>
      <c r="D33" s="22">
        <v>76</v>
      </c>
      <c r="E33" s="17" t="s">
        <v>156</v>
      </c>
      <c r="F33" s="20">
        <v>817</v>
      </c>
      <c r="G33" s="21">
        <f t="shared" si="3"/>
        <v>9804</v>
      </c>
      <c r="H33" s="21">
        <f t="shared" si="4"/>
        <v>544.66666666666663</v>
      </c>
      <c r="I33" s="21">
        <f t="shared" si="2"/>
        <v>300</v>
      </c>
      <c r="J33" s="21"/>
      <c r="K33" s="34"/>
      <c r="L33" s="21">
        <f t="shared" si="5"/>
        <v>844.66666666666663</v>
      </c>
      <c r="M33" s="5"/>
      <c r="N33" s="5"/>
      <c r="O33" s="5"/>
      <c r="P33" s="5"/>
      <c r="Q33" s="5"/>
      <c r="R33" s="5"/>
      <c r="S33" s="5"/>
      <c r="T33" s="5"/>
      <c r="U33" s="5"/>
    </row>
    <row r="34" spans="1:21" ht="28.5" customHeight="1" x14ac:dyDescent="0.25">
      <c r="A34" s="24">
        <f t="shared" si="6"/>
        <v>33</v>
      </c>
      <c r="B34" s="25" t="s">
        <v>68</v>
      </c>
      <c r="C34" s="16" t="s">
        <v>155</v>
      </c>
      <c r="D34" s="22">
        <v>14</v>
      </c>
      <c r="E34" s="17" t="s">
        <v>163</v>
      </c>
      <c r="F34" s="20">
        <v>561</v>
      </c>
      <c r="G34" s="21">
        <f t="shared" si="3"/>
        <v>6732</v>
      </c>
      <c r="H34" s="21">
        <f t="shared" si="4"/>
        <v>374</v>
      </c>
      <c r="I34" s="21">
        <f t="shared" si="2"/>
        <v>300</v>
      </c>
      <c r="J34" s="21">
        <v>12.04</v>
      </c>
      <c r="K34" s="34"/>
      <c r="L34" s="21">
        <f t="shared" si="5"/>
        <v>686.04</v>
      </c>
      <c r="M34" s="5"/>
      <c r="N34" s="5"/>
      <c r="O34" s="5"/>
      <c r="P34" s="5"/>
      <c r="Q34" s="5"/>
      <c r="R34" s="5"/>
      <c r="S34" s="5"/>
      <c r="T34" s="5"/>
      <c r="U34" s="5"/>
    </row>
    <row r="35" spans="1:21" ht="28.5" customHeight="1" x14ac:dyDescent="0.25">
      <c r="A35" s="24">
        <f t="shared" si="6"/>
        <v>34</v>
      </c>
      <c r="B35" s="25" t="s">
        <v>69</v>
      </c>
      <c r="C35" s="16" t="s">
        <v>154</v>
      </c>
      <c r="D35" s="22">
        <v>140</v>
      </c>
      <c r="E35" s="17" t="s">
        <v>162</v>
      </c>
      <c r="F35" s="20">
        <v>3247</v>
      </c>
      <c r="G35" s="21">
        <f t="shared" si="3"/>
        <v>38964</v>
      </c>
      <c r="H35" s="21">
        <f t="shared" si="4"/>
        <v>2164.6666666666665</v>
      </c>
      <c r="I35" s="21">
        <f t="shared" si="2"/>
        <v>300</v>
      </c>
      <c r="J35" s="21"/>
      <c r="K35" s="34"/>
      <c r="L35" s="21">
        <f t="shared" si="5"/>
        <v>2464.6666666666665</v>
      </c>
      <c r="M35" s="5"/>
      <c r="N35" s="5"/>
      <c r="O35" s="5"/>
      <c r="P35" s="5"/>
      <c r="Q35" s="5"/>
      <c r="R35" s="5"/>
      <c r="S35" s="5"/>
      <c r="T35" s="5"/>
      <c r="U35" s="5"/>
    </row>
    <row r="36" spans="1:21" ht="28.5" customHeight="1" x14ac:dyDescent="0.25">
      <c r="A36" s="24">
        <f t="shared" si="6"/>
        <v>35</v>
      </c>
      <c r="B36" s="25" t="s">
        <v>70</v>
      </c>
      <c r="C36" s="16" t="s">
        <v>154</v>
      </c>
      <c r="D36" s="22">
        <v>1</v>
      </c>
      <c r="E36" s="17" t="s">
        <v>163</v>
      </c>
      <c r="F36" s="20">
        <v>2115</v>
      </c>
      <c r="G36" s="21">
        <f t="shared" si="3"/>
        <v>25380</v>
      </c>
      <c r="H36" s="21">
        <f t="shared" si="4"/>
        <v>1410</v>
      </c>
      <c r="I36" s="21">
        <f t="shared" si="2"/>
        <v>300</v>
      </c>
      <c r="J36" s="21"/>
      <c r="K36" s="34"/>
      <c r="L36" s="21">
        <f t="shared" si="5"/>
        <v>1710</v>
      </c>
      <c r="M36" s="5"/>
      <c r="N36" s="5"/>
      <c r="O36" s="5"/>
      <c r="P36" s="5"/>
      <c r="Q36" s="5"/>
      <c r="R36" s="5"/>
      <c r="S36" s="5"/>
      <c r="T36" s="5"/>
      <c r="U36" s="5"/>
    </row>
    <row r="37" spans="1:21" ht="28.5" customHeight="1" x14ac:dyDescent="0.25">
      <c r="A37" s="24">
        <f t="shared" si="6"/>
        <v>36</v>
      </c>
      <c r="B37" s="25" t="s">
        <v>71</v>
      </c>
      <c r="C37" s="16" t="s">
        <v>154</v>
      </c>
      <c r="D37" s="22">
        <v>96</v>
      </c>
      <c r="E37" s="17" t="s">
        <v>159</v>
      </c>
      <c r="F37" s="20">
        <v>1212</v>
      </c>
      <c r="G37" s="21">
        <f t="shared" si="3"/>
        <v>14544</v>
      </c>
      <c r="H37" s="21">
        <f t="shared" si="4"/>
        <v>808</v>
      </c>
      <c r="I37" s="21">
        <f t="shared" si="2"/>
        <v>300</v>
      </c>
      <c r="J37" s="21"/>
      <c r="K37" s="34"/>
      <c r="L37" s="21">
        <f t="shared" si="5"/>
        <v>1108</v>
      </c>
      <c r="M37" s="5"/>
      <c r="N37" s="5"/>
      <c r="O37" s="5"/>
      <c r="P37" s="5"/>
      <c r="Q37" s="5"/>
      <c r="R37" s="5"/>
      <c r="S37" s="5"/>
      <c r="T37" s="5"/>
      <c r="U37" s="5"/>
    </row>
    <row r="38" spans="1:21" ht="28.5" customHeight="1" x14ac:dyDescent="0.25">
      <c r="A38" s="24">
        <f t="shared" si="6"/>
        <v>37</v>
      </c>
      <c r="B38" s="25" t="s">
        <v>66</v>
      </c>
      <c r="C38" s="16" t="s">
        <v>154</v>
      </c>
      <c r="D38" s="22">
        <v>42</v>
      </c>
      <c r="E38" s="17" t="s">
        <v>159</v>
      </c>
      <c r="F38" s="20">
        <v>1212</v>
      </c>
      <c r="G38" s="21">
        <f t="shared" si="3"/>
        <v>14544</v>
      </c>
      <c r="H38" s="21">
        <f t="shared" si="4"/>
        <v>808</v>
      </c>
      <c r="I38" s="21">
        <f t="shared" si="2"/>
        <v>300</v>
      </c>
      <c r="J38" s="21"/>
      <c r="K38" s="34">
        <v>636.6</v>
      </c>
      <c r="L38" s="21">
        <f t="shared" si="5"/>
        <v>1744.6</v>
      </c>
      <c r="M38" s="5"/>
      <c r="N38" s="5"/>
      <c r="O38" s="5"/>
      <c r="P38" s="5"/>
      <c r="Q38" s="5"/>
      <c r="R38" s="5"/>
      <c r="S38" s="5"/>
      <c r="T38" s="5"/>
      <c r="U38" s="5"/>
    </row>
    <row r="39" spans="1:21" ht="28.5" customHeight="1" x14ac:dyDescent="0.25">
      <c r="A39" s="24">
        <f t="shared" si="6"/>
        <v>38</v>
      </c>
      <c r="B39" s="25" t="s">
        <v>72</v>
      </c>
      <c r="C39" s="16" t="s">
        <v>154</v>
      </c>
      <c r="D39" s="22">
        <v>165</v>
      </c>
      <c r="E39" s="17" t="s">
        <v>162</v>
      </c>
      <c r="F39" s="20">
        <v>3247</v>
      </c>
      <c r="G39" s="21">
        <f t="shared" si="3"/>
        <v>38964</v>
      </c>
      <c r="H39" s="21">
        <f t="shared" si="4"/>
        <v>2164.6666666666665</v>
      </c>
      <c r="I39" s="21">
        <f t="shared" si="2"/>
        <v>300</v>
      </c>
      <c r="J39" s="21"/>
      <c r="K39" s="34"/>
      <c r="L39" s="21">
        <f t="shared" si="5"/>
        <v>2464.6666666666665</v>
      </c>
      <c r="M39" s="5"/>
      <c r="N39" s="5"/>
      <c r="O39" s="5"/>
      <c r="P39" s="5"/>
      <c r="Q39" s="5"/>
      <c r="R39" s="5"/>
      <c r="S39" s="5"/>
      <c r="T39" s="5"/>
      <c r="U39" s="5"/>
    </row>
    <row r="40" spans="1:21" ht="28.5" customHeight="1" x14ac:dyDescent="0.25">
      <c r="A40" s="24">
        <f t="shared" si="6"/>
        <v>39</v>
      </c>
      <c r="B40" s="25" t="s">
        <v>73</v>
      </c>
      <c r="C40" s="16" t="s">
        <v>154</v>
      </c>
      <c r="D40" s="22">
        <v>26</v>
      </c>
      <c r="E40" s="17" t="s">
        <v>159</v>
      </c>
      <c r="F40" s="20">
        <v>1212</v>
      </c>
      <c r="G40" s="21">
        <f t="shared" si="3"/>
        <v>14544</v>
      </c>
      <c r="H40" s="21">
        <f t="shared" si="4"/>
        <v>808</v>
      </c>
      <c r="I40" s="21">
        <f t="shared" si="2"/>
        <v>300</v>
      </c>
      <c r="J40" s="21">
        <v>49.59</v>
      </c>
      <c r="K40" s="34"/>
      <c r="L40" s="21">
        <f t="shared" si="5"/>
        <v>1157.5899999999999</v>
      </c>
      <c r="M40" s="5"/>
      <c r="N40" s="5"/>
      <c r="O40" s="5"/>
      <c r="P40" s="5"/>
      <c r="Q40" s="5"/>
      <c r="R40" s="5"/>
      <c r="S40" s="5"/>
      <c r="T40" s="5"/>
      <c r="U40" s="5"/>
    </row>
    <row r="41" spans="1:21" ht="28.5" customHeight="1" x14ac:dyDescent="0.25">
      <c r="A41" s="24">
        <f t="shared" si="6"/>
        <v>40</v>
      </c>
      <c r="B41" s="25" t="s">
        <v>74</v>
      </c>
      <c r="C41" s="16" t="s">
        <v>154</v>
      </c>
      <c r="D41" s="22">
        <v>90</v>
      </c>
      <c r="E41" s="17" t="s">
        <v>162</v>
      </c>
      <c r="F41" s="20">
        <v>3247</v>
      </c>
      <c r="G41" s="21">
        <f t="shared" si="3"/>
        <v>38964</v>
      </c>
      <c r="H41" s="21">
        <f t="shared" si="4"/>
        <v>2164.6666666666665</v>
      </c>
      <c r="I41" s="21">
        <f t="shared" si="2"/>
        <v>300</v>
      </c>
      <c r="J41" s="21"/>
      <c r="K41" s="34"/>
      <c r="L41" s="21">
        <f t="shared" si="5"/>
        <v>2464.6666666666665</v>
      </c>
      <c r="M41" s="5"/>
      <c r="N41" s="5"/>
      <c r="O41" s="5"/>
      <c r="P41" s="5"/>
      <c r="Q41" s="5"/>
      <c r="R41" s="5"/>
      <c r="S41" s="5"/>
      <c r="T41" s="5"/>
      <c r="U41" s="5"/>
    </row>
    <row r="42" spans="1:21" ht="28.5" customHeight="1" x14ac:dyDescent="0.25">
      <c r="A42" s="24">
        <f t="shared" si="6"/>
        <v>41</v>
      </c>
      <c r="B42" s="25" t="s">
        <v>129</v>
      </c>
      <c r="C42" s="16" t="s">
        <v>154</v>
      </c>
      <c r="D42" s="22">
        <v>48</v>
      </c>
      <c r="E42" s="17" t="s">
        <v>159</v>
      </c>
      <c r="F42" s="20">
        <v>1212</v>
      </c>
      <c r="G42" s="21">
        <f t="shared" ref="G42" si="7">+F42*12</f>
        <v>14544</v>
      </c>
      <c r="H42" s="21">
        <f t="shared" ref="H42" si="8">+F42/12*8</f>
        <v>808</v>
      </c>
      <c r="I42" s="21">
        <f t="shared" si="2"/>
        <v>300</v>
      </c>
      <c r="J42" s="21"/>
      <c r="K42" s="34"/>
      <c r="L42" s="21">
        <f t="shared" si="5"/>
        <v>1108</v>
      </c>
      <c r="M42" s="5"/>
      <c r="N42" s="5"/>
      <c r="O42" s="5"/>
      <c r="P42" s="5"/>
      <c r="Q42" s="5"/>
      <c r="R42" s="5"/>
      <c r="S42" s="5"/>
      <c r="T42" s="5"/>
      <c r="U42" s="5"/>
    </row>
    <row r="43" spans="1:21" ht="28.5" customHeight="1" x14ac:dyDescent="0.25">
      <c r="A43" s="24">
        <f t="shared" si="6"/>
        <v>42</v>
      </c>
      <c r="B43" s="25" t="s">
        <v>75</v>
      </c>
      <c r="C43" s="16" t="s">
        <v>154</v>
      </c>
      <c r="D43" s="22">
        <v>83</v>
      </c>
      <c r="E43" s="17" t="s">
        <v>158</v>
      </c>
      <c r="F43" s="20">
        <v>1676</v>
      </c>
      <c r="G43" s="21">
        <f t="shared" si="3"/>
        <v>20112</v>
      </c>
      <c r="H43" s="21">
        <f t="shared" si="4"/>
        <v>1117.3333333333333</v>
      </c>
      <c r="I43" s="21">
        <f t="shared" si="2"/>
        <v>300</v>
      </c>
      <c r="J43" s="21"/>
      <c r="K43" s="34">
        <v>157.1</v>
      </c>
      <c r="L43" s="21">
        <f t="shared" si="5"/>
        <v>1574.4333333333332</v>
      </c>
      <c r="M43" s="5"/>
      <c r="N43" s="5"/>
      <c r="O43" s="5"/>
      <c r="P43" s="5"/>
      <c r="Q43" s="5"/>
      <c r="R43" s="5"/>
      <c r="S43" s="5"/>
      <c r="T43" s="5"/>
      <c r="U43" s="5"/>
    </row>
    <row r="44" spans="1:21" ht="28.5" customHeight="1" x14ac:dyDescent="0.25">
      <c r="A44" s="24">
        <f t="shared" si="6"/>
        <v>43</v>
      </c>
      <c r="B44" s="25" t="s">
        <v>76</v>
      </c>
      <c r="C44" s="16" t="s">
        <v>154</v>
      </c>
      <c r="D44" s="22">
        <v>45</v>
      </c>
      <c r="E44" s="17" t="s">
        <v>160</v>
      </c>
      <c r="F44" s="20">
        <v>3854</v>
      </c>
      <c r="G44" s="21">
        <f t="shared" si="3"/>
        <v>46248</v>
      </c>
      <c r="H44" s="21">
        <f t="shared" si="4"/>
        <v>2569.3333333333335</v>
      </c>
      <c r="I44" s="21">
        <f t="shared" si="2"/>
        <v>300</v>
      </c>
      <c r="J44" s="21"/>
      <c r="K44" s="34"/>
      <c r="L44" s="21">
        <f t="shared" si="5"/>
        <v>2869.3333333333335</v>
      </c>
      <c r="M44" s="5"/>
      <c r="N44" s="5"/>
      <c r="O44" s="5"/>
      <c r="P44" s="5"/>
      <c r="Q44" s="5"/>
      <c r="R44" s="5"/>
      <c r="S44" s="5"/>
      <c r="T44" s="5"/>
      <c r="U44" s="5"/>
    </row>
    <row r="45" spans="1:21" ht="28.5" customHeight="1" x14ac:dyDescent="0.25">
      <c r="A45" s="24">
        <f t="shared" si="6"/>
        <v>44</v>
      </c>
      <c r="B45" s="25" t="s">
        <v>77</v>
      </c>
      <c r="C45" s="16" t="s">
        <v>154</v>
      </c>
      <c r="D45" s="22">
        <v>66</v>
      </c>
      <c r="E45" s="17" t="s">
        <v>156</v>
      </c>
      <c r="F45" s="20">
        <v>817</v>
      </c>
      <c r="G45" s="21">
        <f t="shared" si="3"/>
        <v>9804</v>
      </c>
      <c r="H45" s="21">
        <f t="shared" si="4"/>
        <v>544.66666666666663</v>
      </c>
      <c r="I45" s="21">
        <f t="shared" si="2"/>
        <v>300</v>
      </c>
      <c r="J45" s="21"/>
      <c r="K45" s="34"/>
      <c r="L45" s="21">
        <f t="shared" si="5"/>
        <v>844.66666666666663</v>
      </c>
      <c r="O45" s="5"/>
      <c r="P45" s="5"/>
      <c r="Q45" s="5"/>
      <c r="R45" s="5"/>
      <c r="S45" s="5"/>
      <c r="T45" s="5"/>
      <c r="U45" s="5"/>
    </row>
    <row r="46" spans="1:21" ht="28.5" customHeight="1" x14ac:dyDescent="0.25">
      <c r="A46" s="24">
        <f t="shared" si="6"/>
        <v>45</v>
      </c>
      <c r="B46" s="25" t="s">
        <v>78</v>
      </c>
      <c r="C46" s="16" t="s">
        <v>154</v>
      </c>
      <c r="D46" s="22">
        <v>20</v>
      </c>
      <c r="E46" s="17" t="s">
        <v>160</v>
      </c>
      <c r="F46" s="20">
        <v>3854</v>
      </c>
      <c r="G46" s="21">
        <f t="shared" si="3"/>
        <v>46248</v>
      </c>
      <c r="H46" s="21">
        <f t="shared" si="4"/>
        <v>2569.3333333333335</v>
      </c>
      <c r="I46" s="21">
        <f t="shared" si="2"/>
        <v>300</v>
      </c>
      <c r="J46" s="21"/>
      <c r="K46" s="34"/>
      <c r="L46" s="21">
        <f t="shared" si="5"/>
        <v>2869.3333333333335</v>
      </c>
      <c r="O46" s="5"/>
      <c r="P46" s="5"/>
      <c r="Q46" s="5"/>
      <c r="R46" s="5"/>
      <c r="S46" s="5"/>
      <c r="T46" s="5"/>
      <c r="U46" s="5"/>
    </row>
    <row r="47" spans="1:21" ht="28.5" customHeight="1" x14ac:dyDescent="0.25">
      <c r="A47" s="24">
        <f t="shared" si="6"/>
        <v>46</v>
      </c>
      <c r="B47" s="25" t="s">
        <v>79</v>
      </c>
      <c r="C47" s="16" t="s">
        <v>154</v>
      </c>
      <c r="D47" s="22" t="s">
        <v>168</v>
      </c>
      <c r="E47" s="18">
        <v>3</v>
      </c>
      <c r="F47" s="20">
        <v>2418</v>
      </c>
      <c r="G47" s="21">
        <f t="shared" si="3"/>
        <v>29016</v>
      </c>
      <c r="H47" s="21">
        <f t="shared" si="4"/>
        <v>1612</v>
      </c>
      <c r="I47" s="21">
        <f t="shared" si="2"/>
        <v>300</v>
      </c>
      <c r="J47" s="21"/>
      <c r="K47" s="34"/>
      <c r="L47" s="21">
        <f t="shared" si="5"/>
        <v>1912</v>
      </c>
      <c r="O47" s="5"/>
      <c r="P47" s="5"/>
      <c r="Q47" s="5"/>
      <c r="R47" s="5"/>
      <c r="S47" s="5"/>
      <c r="T47" s="5"/>
      <c r="U47" s="5"/>
    </row>
    <row r="48" spans="1:21" ht="28.5" customHeight="1" x14ac:dyDescent="0.25">
      <c r="A48" s="24">
        <f t="shared" si="6"/>
        <v>47</v>
      </c>
      <c r="B48" s="25" t="s">
        <v>80</v>
      </c>
      <c r="C48" s="16" t="s">
        <v>154</v>
      </c>
      <c r="D48" s="22">
        <v>29</v>
      </c>
      <c r="E48" s="17" t="s">
        <v>162</v>
      </c>
      <c r="F48" s="20">
        <v>675</v>
      </c>
      <c r="G48" s="21">
        <f t="shared" si="3"/>
        <v>8100</v>
      </c>
      <c r="H48" s="21">
        <f t="shared" si="4"/>
        <v>450</v>
      </c>
      <c r="I48" s="21">
        <f t="shared" si="2"/>
        <v>300</v>
      </c>
      <c r="J48" s="21"/>
      <c r="K48" s="34"/>
      <c r="L48" s="21">
        <f t="shared" si="5"/>
        <v>750</v>
      </c>
      <c r="O48" s="5"/>
      <c r="P48" s="5"/>
      <c r="Q48" s="5"/>
      <c r="R48" s="5"/>
      <c r="S48" s="5"/>
      <c r="T48" s="5"/>
      <c r="U48" s="5"/>
    </row>
    <row r="49" spans="1:21" ht="28.5" customHeight="1" x14ac:dyDescent="0.25">
      <c r="A49" s="24">
        <f t="shared" si="6"/>
        <v>48</v>
      </c>
      <c r="B49" s="25" t="s">
        <v>81</v>
      </c>
      <c r="C49" s="16" t="s">
        <v>154</v>
      </c>
      <c r="D49" s="22">
        <v>45</v>
      </c>
      <c r="E49" s="17" t="s">
        <v>156</v>
      </c>
      <c r="F49" s="20">
        <v>817</v>
      </c>
      <c r="G49" s="21">
        <f t="shared" si="3"/>
        <v>9804</v>
      </c>
      <c r="H49" s="21">
        <f t="shared" si="4"/>
        <v>544.66666666666663</v>
      </c>
      <c r="I49" s="21">
        <f t="shared" si="2"/>
        <v>300</v>
      </c>
      <c r="J49" s="21">
        <v>81.06</v>
      </c>
      <c r="K49" s="34"/>
      <c r="L49" s="21">
        <f t="shared" si="5"/>
        <v>925.72666666666669</v>
      </c>
      <c r="M49" s="5"/>
      <c r="N49" s="5"/>
      <c r="O49" s="5"/>
      <c r="P49" s="5"/>
      <c r="Q49" s="5"/>
      <c r="R49" s="5"/>
      <c r="S49" s="5"/>
      <c r="T49" s="5"/>
      <c r="U49" s="5"/>
    </row>
    <row r="50" spans="1:21" ht="28.5" customHeight="1" x14ac:dyDescent="0.25">
      <c r="A50" s="24">
        <f t="shared" si="6"/>
        <v>49</v>
      </c>
      <c r="B50" s="25" t="s">
        <v>82</v>
      </c>
      <c r="C50" s="16" t="s">
        <v>154</v>
      </c>
      <c r="D50" s="22">
        <v>14</v>
      </c>
      <c r="E50" s="17" t="s">
        <v>160</v>
      </c>
      <c r="F50" s="20">
        <v>733</v>
      </c>
      <c r="G50" s="21">
        <f t="shared" si="3"/>
        <v>8796</v>
      </c>
      <c r="H50" s="21">
        <f t="shared" si="4"/>
        <v>488.66666666666669</v>
      </c>
      <c r="I50" s="21">
        <f t="shared" si="2"/>
        <v>300</v>
      </c>
      <c r="J50" s="21"/>
      <c r="K50" s="34"/>
      <c r="L50" s="21">
        <f t="shared" si="5"/>
        <v>788.66666666666674</v>
      </c>
      <c r="M50" s="5"/>
      <c r="N50" s="5"/>
      <c r="O50" s="5"/>
      <c r="P50" s="5"/>
      <c r="Q50" s="5"/>
      <c r="R50" s="5"/>
      <c r="S50" s="5"/>
      <c r="T50" s="5"/>
      <c r="U50" s="5"/>
    </row>
    <row r="51" spans="1:21" ht="28.5" customHeight="1" x14ac:dyDescent="0.25">
      <c r="A51" s="24">
        <f t="shared" si="6"/>
        <v>50</v>
      </c>
      <c r="B51" s="25" t="s">
        <v>82</v>
      </c>
      <c r="C51" s="16" t="s">
        <v>154</v>
      </c>
      <c r="D51" s="22">
        <v>36</v>
      </c>
      <c r="E51" s="17" t="s">
        <v>160</v>
      </c>
      <c r="F51" s="20">
        <v>733</v>
      </c>
      <c r="G51" s="21">
        <f t="shared" si="3"/>
        <v>8796</v>
      </c>
      <c r="H51" s="21">
        <f t="shared" si="4"/>
        <v>488.66666666666669</v>
      </c>
      <c r="I51" s="21">
        <f t="shared" si="2"/>
        <v>300</v>
      </c>
      <c r="J51" s="21"/>
      <c r="K51" s="34"/>
      <c r="L51" s="21">
        <f t="shared" si="5"/>
        <v>788.66666666666674</v>
      </c>
      <c r="M51" s="5"/>
      <c r="N51" s="5"/>
      <c r="O51" s="5"/>
      <c r="P51" s="5"/>
      <c r="Q51" s="5"/>
      <c r="R51" s="5"/>
      <c r="S51" s="5"/>
      <c r="T51" s="5"/>
      <c r="U51" s="5"/>
    </row>
    <row r="52" spans="1:21" ht="28.5" customHeight="1" x14ac:dyDescent="0.25">
      <c r="A52" s="24">
        <f t="shared" si="6"/>
        <v>51</v>
      </c>
      <c r="B52" s="25" t="s">
        <v>68</v>
      </c>
      <c r="C52" s="16" t="s">
        <v>155</v>
      </c>
      <c r="D52" s="22">
        <v>16</v>
      </c>
      <c r="E52" s="17" t="s">
        <v>163</v>
      </c>
      <c r="F52" s="20">
        <v>561</v>
      </c>
      <c r="G52" s="21">
        <f t="shared" si="3"/>
        <v>6732</v>
      </c>
      <c r="H52" s="21">
        <f t="shared" si="4"/>
        <v>374</v>
      </c>
      <c r="I52" s="21">
        <f t="shared" si="2"/>
        <v>300</v>
      </c>
      <c r="J52" s="21"/>
      <c r="K52" s="34"/>
      <c r="L52" s="21">
        <f t="shared" si="5"/>
        <v>674</v>
      </c>
      <c r="M52" s="5"/>
      <c r="N52" s="5"/>
      <c r="O52" s="5"/>
      <c r="P52" s="5"/>
      <c r="Q52" s="5"/>
      <c r="R52" s="5"/>
      <c r="S52" s="5"/>
      <c r="T52" s="5"/>
      <c r="U52" s="5"/>
    </row>
    <row r="53" spans="1:21" ht="28.5" customHeight="1" x14ac:dyDescent="0.25">
      <c r="A53" s="24">
        <f t="shared" si="6"/>
        <v>52</v>
      </c>
      <c r="B53" s="25" t="s">
        <v>83</v>
      </c>
      <c r="C53" s="16" t="s">
        <v>154</v>
      </c>
      <c r="D53" s="22">
        <v>86</v>
      </c>
      <c r="E53" s="17" t="s">
        <v>158</v>
      </c>
      <c r="F53" s="20">
        <v>1676</v>
      </c>
      <c r="G53" s="21">
        <f t="shared" si="3"/>
        <v>20112</v>
      </c>
      <c r="H53" s="21">
        <f t="shared" si="4"/>
        <v>1117.3333333333333</v>
      </c>
      <c r="I53" s="21">
        <f t="shared" si="2"/>
        <v>300</v>
      </c>
      <c r="J53" s="21"/>
      <c r="K53" s="34">
        <v>23.07</v>
      </c>
      <c r="L53" s="21">
        <f t="shared" si="5"/>
        <v>1440.4033333333332</v>
      </c>
      <c r="M53" s="5"/>
      <c r="N53" s="5"/>
      <c r="O53" s="5"/>
      <c r="P53" s="5"/>
      <c r="Q53" s="5"/>
      <c r="R53" s="5"/>
      <c r="S53" s="5"/>
      <c r="T53" s="5"/>
      <c r="U53" s="5"/>
    </row>
    <row r="54" spans="1:21" ht="28.5" customHeight="1" x14ac:dyDescent="0.25">
      <c r="A54" s="24">
        <f t="shared" si="6"/>
        <v>53</v>
      </c>
      <c r="B54" s="25" t="s">
        <v>50</v>
      </c>
      <c r="C54" s="16" t="s">
        <v>154</v>
      </c>
      <c r="D54" s="22">
        <v>91</v>
      </c>
      <c r="E54" s="17" t="s">
        <v>159</v>
      </c>
      <c r="F54" s="20">
        <v>1212</v>
      </c>
      <c r="G54" s="21">
        <f t="shared" si="3"/>
        <v>14544</v>
      </c>
      <c r="H54" s="21">
        <f t="shared" si="4"/>
        <v>808</v>
      </c>
      <c r="I54" s="21">
        <f t="shared" si="2"/>
        <v>300</v>
      </c>
      <c r="J54" s="21"/>
      <c r="K54" s="34">
        <v>746.17</v>
      </c>
      <c r="L54" s="21">
        <f t="shared" si="5"/>
        <v>1854.17</v>
      </c>
      <c r="M54" s="5"/>
      <c r="N54" s="5"/>
      <c r="O54" s="5"/>
      <c r="P54" s="5"/>
      <c r="Q54" s="5"/>
      <c r="R54" s="5"/>
      <c r="S54" s="5"/>
      <c r="T54" s="5"/>
      <c r="U54" s="5"/>
    </row>
    <row r="55" spans="1:21" ht="28.5" customHeight="1" x14ac:dyDescent="0.25">
      <c r="A55" s="24">
        <f t="shared" si="6"/>
        <v>54</v>
      </c>
      <c r="B55" s="25" t="s">
        <v>84</v>
      </c>
      <c r="C55" s="16" t="s">
        <v>154</v>
      </c>
      <c r="D55" s="22">
        <v>17</v>
      </c>
      <c r="E55" s="17" t="s">
        <v>160</v>
      </c>
      <c r="F55" s="20">
        <v>733</v>
      </c>
      <c r="G55" s="21">
        <f t="shared" si="3"/>
        <v>8796</v>
      </c>
      <c r="H55" s="21">
        <f t="shared" si="4"/>
        <v>488.66666666666669</v>
      </c>
      <c r="I55" s="21">
        <f t="shared" si="2"/>
        <v>300</v>
      </c>
      <c r="J55" s="21"/>
      <c r="K55" s="34"/>
      <c r="L55" s="21">
        <f t="shared" si="5"/>
        <v>788.66666666666674</v>
      </c>
      <c r="M55" s="5"/>
      <c r="N55" s="5"/>
      <c r="O55" s="5"/>
      <c r="P55" s="5"/>
      <c r="Q55" s="5"/>
      <c r="R55" s="5"/>
      <c r="S55" s="5"/>
      <c r="T55" s="5"/>
      <c r="U55" s="5"/>
    </row>
    <row r="56" spans="1:21" ht="28.5" customHeight="1" x14ac:dyDescent="0.25">
      <c r="A56" s="24">
        <f t="shared" si="6"/>
        <v>55</v>
      </c>
      <c r="B56" s="25" t="s">
        <v>85</v>
      </c>
      <c r="C56" s="16" t="s">
        <v>154</v>
      </c>
      <c r="D56" s="22">
        <v>107</v>
      </c>
      <c r="E56" s="17" t="s">
        <v>158</v>
      </c>
      <c r="F56" s="20">
        <v>1676</v>
      </c>
      <c r="G56" s="21">
        <f t="shared" si="3"/>
        <v>20112</v>
      </c>
      <c r="H56" s="21">
        <f t="shared" si="4"/>
        <v>1117.3333333333333</v>
      </c>
      <c r="I56" s="21">
        <f t="shared" si="2"/>
        <v>300</v>
      </c>
      <c r="J56" s="21"/>
      <c r="K56" s="34"/>
      <c r="L56" s="21">
        <f t="shared" si="5"/>
        <v>1417.3333333333333</v>
      </c>
      <c r="M56" s="5"/>
      <c r="N56" s="5"/>
      <c r="O56" s="5"/>
      <c r="P56" s="5"/>
      <c r="Q56" s="5"/>
      <c r="R56" s="5"/>
      <c r="S56" s="5"/>
      <c r="T56" s="5"/>
      <c r="U56" s="5"/>
    </row>
    <row r="57" spans="1:21" ht="28.5" customHeight="1" x14ac:dyDescent="0.25">
      <c r="A57" s="24">
        <f t="shared" si="6"/>
        <v>56</v>
      </c>
      <c r="B57" s="25" t="s">
        <v>86</v>
      </c>
      <c r="C57" s="16" t="s">
        <v>154</v>
      </c>
      <c r="D57" s="22">
        <v>10</v>
      </c>
      <c r="E57" s="17" t="s">
        <v>156</v>
      </c>
      <c r="F57" s="20">
        <v>4283</v>
      </c>
      <c r="G57" s="21">
        <f t="shared" si="3"/>
        <v>51396</v>
      </c>
      <c r="H57" s="21">
        <f t="shared" si="4"/>
        <v>2855.3333333333335</v>
      </c>
      <c r="I57" s="21">
        <f t="shared" si="2"/>
        <v>300</v>
      </c>
      <c r="J57" s="21"/>
      <c r="K57" s="34">
        <v>102</v>
      </c>
      <c r="L57" s="21">
        <f t="shared" si="5"/>
        <v>3257.3333333333335</v>
      </c>
      <c r="M57" s="5"/>
      <c r="N57" s="5"/>
      <c r="O57" s="5"/>
      <c r="P57" s="5"/>
      <c r="Q57" s="5"/>
      <c r="R57" s="5"/>
      <c r="S57" s="5"/>
      <c r="T57" s="5"/>
      <c r="U57" s="5"/>
    </row>
    <row r="58" spans="1:21" ht="28.5" customHeight="1" x14ac:dyDescent="0.25">
      <c r="A58" s="24">
        <f t="shared" si="6"/>
        <v>57</v>
      </c>
      <c r="B58" s="25" t="s">
        <v>87</v>
      </c>
      <c r="C58" s="16" t="s">
        <v>154</v>
      </c>
      <c r="D58" s="22">
        <v>195</v>
      </c>
      <c r="E58" s="17" t="s">
        <v>162</v>
      </c>
      <c r="F58" s="20">
        <v>3247</v>
      </c>
      <c r="G58" s="21">
        <f t="shared" si="3"/>
        <v>38964</v>
      </c>
      <c r="H58" s="21">
        <f t="shared" si="4"/>
        <v>2164.6666666666665</v>
      </c>
      <c r="I58" s="21">
        <f t="shared" si="2"/>
        <v>300</v>
      </c>
      <c r="J58" s="21"/>
      <c r="K58" s="34">
        <f>303.5+40.47</f>
        <v>343.97</v>
      </c>
      <c r="L58" s="21">
        <f t="shared" si="5"/>
        <v>2808.6366666666663</v>
      </c>
      <c r="M58" s="5"/>
      <c r="N58" s="5"/>
      <c r="O58" s="5"/>
      <c r="P58" s="5"/>
      <c r="Q58" s="5"/>
      <c r="R58" s="5"/>
      <c r="S58" s="5"/>
      <c r="T58" s="5"/>
      <c r="U58" s="5"/>
    </row>
    <row r="59" spans="1:21" ht="28.5" customHeight="1" x14ac:dyDescent="0.25">
      <c r="A59" s="24">
        <f t="shared" si="6"/>
        <v>58</v>
      </c>
      <c r="B59" s="25" t="s">
        <v>44</v>
      </c>
      <c r="C59" s="16" t="s">
        <v>154</v>
      </c>
      <c r="D59" s="22">
        <v>40</v>
      </c>
      <c r="E59" s="17" t="s">
        <v>159</v>
      </c>
      <c r="F59" s="20">
        <v>1212</v>
      </c>
      <c r="G59" s="21">
        <f t="shared" si="3"/>
        <v>14544</v>
      </c>
      <c r="H59" s="21">
        <f t="shared" si="4"/>
        <v>808</v>
      </c>
      <c r="I59" s="21">
        <f t="shared" si="2"/>
        <v>300</v>
      </c>
      <c r="J59" s="21"/>
      <c r="K59" s="34"/>
      <c r="L59" s="21">
        <f t="shared" si="5"/>
        <v>1108</v>
      </c>
      <c r="O59" s="5"/>
      <c r="P59" s="5"/>
      <c r="Q59" s="5"/>
      <c r="R59" s="5"/>
      <c r="S59" s="5"/>
      <c r="T59" s="5"/>
      <c r="U59" s="5"/>
    </row>
    <row r="60" spans="1:21" ht="28.5" customHeight="1" x14ac:dyDescent="0.25">
      <c r="A60" s="24">
        <f t="shared" si="6"/>
        <v>59</v>
      </c>
      <c r="B60" s="25" t="s">
        <v>88</v>
      </c>
      <c r="C60" s="16" t="s">
        <v>154</v>
      </c>
      <c r="D60" s="22">
        <v>80</v>
      </c>
      <c r="E60" s="17" t="s">
        <v>158</v>
      </c>
      <c r="F60" s="20">
        <v>1676</v>
      </c>
      <c r="G60" s="21">
        <f t="shared" si="3"/>
        <v>20112</v>
      </c>
      <c r="H60" s="21">
        <f t="shared" si="4"/>
        <v>1117.3333333333333</v>
      </c>
      <c r="I60" s="21">
        <f t="shared" si="2"/>
        <v>300</v>
      </c>
      <c r="J60" s="21"/>
      <c r="K60" s="34">
        <v>230.66</v>
      </c>
      <c r="L60" s="21">
        <f t="shared" si="5"/>
        <v>1647.9933333333333</v>
      </c>
      <c r="O60" s="5"/>
      <c r="P60" s="5"/>
      <c r="Q60" s="5"/>
      <c r="R60" s="5"/>
      <c r="S60" s="5"/>
      <c r="T60" s="5"/>
      <c r="U60" s="5"/>
    </row>
    <row r="61" spans="1:21" ht="28.5" customHeight="1" x14ac:dyDescent="0.25">
      <c r="A61" s="24">
        <f t="shared" si="6"/>
        <v>60</v>
      </c>
      <c r="B61" s="25" t="s">
        <v>80</v>
      </c>
      <c r="C61" s="16" t="s">
        <v>154</v>
      </c>
      <c r="D61" s="22">
        <v>7</v>
      </c>
      <c r="E61" s="17" t="s">
        <v>160</v>
      </c>
      <c r="F61" s="20">
        <v>733</v>
      </c>
      <c r="G61" s="21">
        <f t="shared" si="3"/>
        <v>8796</v>
      </c>
      <c r="H61" s="21">
        <f t="shared" si="4"/>
        <v>488.66666666666669</v>
      </c>
      <c r="I61" s="21">
        <f t="shared" si="2"/>
        <v>300</v>
      </c>
      <c r="J61" s="21"/>
      <c r="K61" s="34"/>
      <c r="L61" s="21">
        <f t="shared" si="5"/>
        <v>788.66666666666674</v>
      </c>
      <c r="M61" s="5"/>
      <c r="N61" s="5"/>
      <c r="O61" s="5"/>
      <c r="P61" s="5"/>
      <c r="Q61" s="5"/>
      <c r="R61" s="5"/>
      <c r="S61" s="5"/>
      <c r="T61" s="5"/>
      <c r="U61" s="5"/>
    </row>
    <row r="62" spans="1:21" ht="28.5" customHeight="1" x14ac:dyDescent="0.25">
      <c r="A62" s="24">
        <f t="shared" si="6"/>
        <v>61</v>
      </c>
      <c r="B62" s="25" t="s">
        <v>89</v>
      </c>
      <c r="C62" s="16" t="s">
        <v>154</v>
      </c>
      <c r="D62" s="22">
        <v>69</v>
      </c>
      <c r="E62" s="17" t="s">
        <v>156</v>
      </c>
      <c r="F62" s="20">
        <v>817</v>
      </c>
      <c r="G62" s="21">
        <f t="shared" si="3"/>
        <v>9804</v>
      </c>
      <c r="H62" s="21">
        <f t="shared" si="4"/>
        <v>544.66666666666663</v>
      </c>
      <c r="I62" s="21">
        <f t="shared" si="2"/>
        <v>300</v>
      </c>
      <c r="J62" s="21"/>
      <c r="K62" s="34"/>
      <c r="L62" s="21">
        <f t="shared" si="5"/>
        <v>844.66666666666663</v>
      </c>
      <c r="M62" s="5"/>
      <c r="N62" s="5"/>
      <c r="O62" s="5"/>
      <c r="P62" s="5"/>
      <c r="Q62" s="5"/>
      <c r="R62" s="5"/>
      <c r="S62" s="5"/>
      <c r="T62" s="5"/>
      <c r="U62" s="5"/>
    </row>
    <row r="63" spans="1:21" ht="28.5" customHeight="1" x14ac:dyDescent="0.25">
      <c r="A63" s="24">
        <f t="shared" si="6"/>
        <v>62</v>
      </c>
      <c r="B63" s="25" t="s">
        <v>91</v>
      </c>
      <c r="C63" s="16" t="s">
        <v>154</v>
      </c>
      <c r="D63" s="22">
        <v>75</v>
      </c>
      <c r="E63" s="17" t="s">
        <v>157</v>
      </c>
      <c r="F63" s="20">
        <v>2368</v>
      </c>
      <c r="G63" s="21">
        <f t="shared" si="3"/>
        <v>28416</v>
      </c>
      <c r="H63" s="21">
        <f t="shared" si="4"/>
        <v>1578.6666666666667</v>
      </c>
      <c r="I63" s="21">
        <f t="shared" si="2"/>
        <v>300</v>
      </c>
      <c r="J63" s="21"/>
      <c r="K63" s="34">
        <v>87.9</v>
      </c>
      <c r="L63" s="21">
        <f t="shared" si="5"/>
        <v>1966.5666666666668</v>
      </c>
      <c r="M63" s="5"/>
      <c r="N63" s="5"/>
      <c r="O63" s="5"/>
      <c r="P63" s="5"/>
      <c r="Q63" s="5"/>
      <c r="R63" s="5"/>
      <c r="S63" s="5"/>
      <c r="T63" s="5"/>
      <c r="U63" s="5"/>
    </row>
    <row r="64" spans="1:21" ht="28.5" customHeight="1" x14ac:dyDescent="0.25">
      <c r="A64" s="24">
        <f t="shared" si="6"/>
        <v>63</v>
      </c>
      <c r="B64" s="25" t="s">
        <v>92</v>
      </c>
      <c r="C64" s="16" t="s">
        <v>154</v>
      </c>
      <c r="D64" s="22">
        <v>55</v>
      </c>
      <c r="E64" s="17" t="s">
        <v>160</v>
      </c>
      <c r="F64" s="20">
        <v>3854</v>
      </c>
      <c r="G64" s="21">
        <f t="shared" si="3"/>
        <v>46248</v>
      </c>
      <c r="H64" s="21">
        <f t="shared" si="4"/>
        <v>2569.3333333333335</v>
      </c>
      <c r="I64" s="21">
        <f t="shared" si="2"/>
        <v>300</v>
      </c>
      <c r="J64" s="21"/>
      <c r="K64" s="34"/>
      <c r="L64" s="21">
        <f t="shared" si="5"/>
        <v>2869.3333333333335</v>
      </c>
      <c r="M64" s="5"/>
      <c r="N64" s="5"/>
      <c r="O64" s="5"/>
      <c r="P64" s="5"/>
      <c r="Q64" s="5"/>
      <c r="R64" s="5"/>
      <c r="S64" s="5"/>
      <c r="T64" s="5"/>
      <c r="U64" s="5"/>
    </row>
    <row r="65" spans="1:21" ht="28.5" customHeight="1" x14ac:dyDescent="0.25">
      <c r="A65" s="24">
        <f t="shared" si="6"/>
        <v>64</v>
      </c>
      <c r="B65" s="25" t="s">
        <v>73</v>
      </c>
      <c r="C65" s="16" t="s">
        <v>154</v>
      </c>
      <c r="D65" s="22">
        <v>27</v>
      </c>
      <c r="E65" s="17" t="s">
        <v>159</v>
      </c>
      <c r="F65" s="20">
        <v>1212</v>
      </c>
      <c r="G65" s="21">
        <f t="shared" si="3"/>
        <v>14544</v>
      </c>
      <c r="H65" s="21">
        <f t="shared" si="4"/>
        <v>808</v>
      </c>
      <c r="I65" s="21">
        <f t="shared" si="2"/>
        <v>300</v>
      </c>
      <c r="J65" s="21">
        <v>35.35</v>
      </c>
      <c r="K65" s="34"/>
      <c r="L65" s="21">
        <f t="shared" si="5"/>
        <v>1143.3499999999999</v>
      </c>
      <c r="M65" s="5"/>
      <c r="N65" s="5"/>
      <c r="O65" s="5"/>
      <c r="P65" s="5"/>
      <c r="Q65" s="5"/>
      <c r="R65" s="5"/>
      <c r="S65" s="5"/>
      <c r="T65" s="5"/>
      <c r="U65" s="5"/>
    </row>
    <row r="66" spans="1:21" ht="28.5" customHeight="1" x14ac:dyDescent="0.25">
      <c r="A66" s="24">
        <f t="shared" si="6"/>
        <v>65</v>
      </c>
      <c r="B66" s="25" t="s">
        <v>59</v>
      </c>
      <c r="C66" s="16" t="s">
        <v>154</v>
      </c>
      <c r="D66" s="22">
        <v>35</v>
      </c>
      <c r="E66" s="17" t="s">
        <v>160</v>
      </c>
      <c r="F66" s="20">
        <v>733</v>
      </c>
      <c r="G66" s="21">
        <f t="shared" si="3"/>
        <v>8796</v>
      </c>
      <c r="H66" s="21">
        <f t="shared" si="4"/>
        <v>488.66666666666669</v>
      </c>
      <c r="I66" s="21">
        <f t="shared" si="2"/>
        <v>300</v>
      </c>
      <c r="J66" s="21"/>
      <c r="K66" s="34"/>
      <c r="L66" s="21">
        <f t="shared" si="5"/>
        <v>788.66666666666674</v>
      </c>
      <c r="M66" s="5"/>
      <c r="N66" s="5"/>
      <c r="O66" s="5"/>
      <c r="P66" s="5"/>
      <c r="Q66" s="5"/>
      <c r="R66" s="5"/>
      <c r="S66" s="5"/>
      <c r="T66" s="5"/>
      <c r="U66" s="5"/>
    </row>
    <row r="67" spans="1:21" ht="28.5" customHeight="1" x14ac:dyDescent="0.25">
      <c r="A67" s="24">
        <f t="shared" si="6"/>
        <v>66</v>
      </c>
      <c r="B67" s="25" t="s">
        <v>93</v>
      </c>
      <c r="C67" s="16" t="s">
        <v>154</v>
      </c>
      <c r="D67" s="22" t="s">
        <v>168</v>
      </c>
      <c r="E67" s="17" t="s">
        <v>164</v>
      </c>
      <c r="F67" s="20">
        <v>2597</v>
      </c>
      <c r="G67" s="21">
        <f t="shared" si="3"/>
        <v>31164</v>
      </c>
      <c r="H67" s="21">
        <f t="shared" si="4"/>
        <v>1731.3333333333333</v>
      </c>
      <c r="I67" s="21">
        <f t="shared" si="2"/>
        <v>300</v>
      </c>
      <c r="J67" s="21"/>
      <c r="K67" s="34">
        <f>1686+255.33</f>
        <v>1941.33</v>
      </c>
      <c r="L67" s="21">
        <f t="shared" si="5"/>
        <v>3972.663333333333</v>
      </c>
      <c r="M67" s="5"/>
      <c r="N67" s="5"/>
      <c r="O67" s="5"/>
      <c r="P67" s="5"/>
      <c r="Q67" s="5"/>
      <c r="R67" s="5"/>
      <c r="S67" s="5"/>
      <c r="T67" s="5"/>
      <c r="U67" s="5"/>
    </row>
    <row r="68" spans="1:21" ht="28.5" customHeight="1" x14ac:dyDescent="0.25">
      <c r="A68" s="24">
        <f t="shared" si="6"/>
        <v>67</v>
      </c>
      <c r="B68" s="25" t="s">
        <v>94</v>
      </c>
      <c r="C68" s="16" t="s">
        <v>154</v>
      </c>
      <c r="D68" s="22">
        <v>130</v>
      </c>
      <c r="E68" s="17" t="s">
        <v>157</v>
      </c>
      <c r="F68" s="20">
        <v>2368</v>
      </c>
      <c r="G68" s="21">
        <f t="shared" ref="G68:G130" si="9">+F68*12</f>
        <v>28416</v>
      </c>
      <c r="H68" s="21">
        <f t="shared" ref="H68:H130" si="10">+F68/12*8</f>
        <v>1578.6666666666667</v>
      </c>
      <c r="I68" s="21">
        <f t="shared" ref="I68:I130" si="11">37.5*8</f>
        <v>300</v>
      </c>
      <c r="J68" s="21"/>
      <c r="K68" s="34">
        <v>322.3</v>
      </c>
      <c r="L68" s="21">
        <f t="shared" ref="L68:L130" si="12">SUM(H68:K68)</f>
        <v>2200.9666666666667</v>
      </c>
      <c r="M68" s="5"/>
      <c r="N68" s="5"/>
      <c r="O68" s="5"/>
      <c r="P68" s="5"/>
      <c r="Q68" s="5"/>
      <c r="R68" s="5"/>
      <c r="S68" s="5"/>
      <c r="T68" s="5"/>
      <c r="U68" s="5"/>
    </row>
    <row r="69" spans="1:21" ht="28.5" customHeight="1" x14ac:dyDescent="0.25">
      <c r="A69" s="24">
        <f t="shared" si="6"/>
        <v>68</v>
      </c>
      <c r="B69" s="25" t="s">
        <v>48</v>
      </c>
      <c r="C69" s="16" t="s">
        <v>154</v>
      </c>
      <c r="D69" s="22">
        <v>58</v>
      </c>
      <c r="E69" s="17" t="s">
        <v>159</v>
      </c>
      <c r="F69" s="20">
        <v>1212</v>
      </c>
      <c r="G69" s="21">
        <f t="shared" si="9"/>
        <v>14544</v>
      </c>
      <c r="H69" s="21">
        <f t="shared" si="10"/>
        <v>808</v>
      </c>
      <c r="I69" s="21">
        <f t="shared" si="11"/>
        <v>300</v>
      </c>
      <c r="J69" s="21"/>
      <c r="K69" s="34"/>
      <c r="L69" s="21">
        <f t="shared" si="12"/>
        <v>1108</v>
      </c>
      <c r="M69" s="5"/>
      <c r="N69" s="5"/>
      <c r="O69" s="5"/>
      <c r="P69" s="5"/>
      <c r="Q69" s="5"/>
      <c r="R69" s="5"/>
      <c r="S69" s="5"/>
      <c r="T69" s="5"/>
      <c r="U69" s="5"/>
    </row>
    <row r="70" spans="1:21" ht="28.5" customHeight="1" x14ac:dyDescent="0.25">
      <c r="A70" s="24">
        <f t="shared" ref="A70:A133" si="13">+A69+1</f>
        <v>69</v>
      </c>
      <c r="B70" s="25" t="s">
        <v>95</v>
      </c>
      <c r="C70" s="16" t="s">
        <v>154</v>
      </c>
      <c r="D70" s="22">
        <v>120</v>
      </c>
      <c r="E70" s="17" t="s">
        <v>157</v>
      </c>
      <c r="F70" s="20">
        <v>2368</v>
      </c>
      <c r="G70" s="21">
        <f t="shared" si="9"/>
        <v>28416</v>
      </c>
      <c r="H70" s="21">
        <f t="shared" si="10"/>
        <v>1578.6666666666667</v>
      </c>
      <c r="I70" s="21">
        <f t="shared" si="11"/>
        <v>300</v>
      </c>
      <c r="J70" s="21"/>
      <c r="K70" s="34"/>
      <c r="L70" s="21">
        <f t="shared" si="12"/>
        <v>1878.6666666666667</v>
      </c>
      <c r="M70" s="5"/>
      <c r="N70" s="5"/>
      <c r="O70" s="5"/>
      <c r="P70" s="5"/>
      <c r="Q70" s="5"/>
      <c r="R70" s="5"/>
      <c r="S70" s="5"/>
      <c r="T70" s="5"/>
      <c r="U70" s="5"/>
    </row>
    <row r="71" spans="1:21" ht="28.5" customHeight="1" x14ac:dyDescent="0.25">
      <c r="A71" s="24">
        <f t="shared" si="13"/>
        <v>70</v>
      </c>
      <c r="B71" s="25" t="s">
        <v>96</v>
      </c>
      <c r="C71" s="16" t="s">
        <v>154</v>
      </c>
      <c r="D71" s="22">
        <v>89</v>
      </c>
      <c r="E71" s="17" t="s">
        <v>159</v>
      </c>
      <c r="F71" s="20">
        <v>1212</v>
      </c>
      <c r="G71" s="21">
        <f t="shared" si="9"/>
        <v>14544</v>
      </c>
      <c r="H71" s="21">
        <f t="shared" si="10"/>
        <v>808</v>
      </c>
      <c r="I71" s="21">
        <f t="shared" si="11"/>
        <v>300</v>
      </c>
      <c r="J71" s="21"/>
      <c r="K71" s="34"/>
      <c r="L71" s="21">
        <f t="shared" si="12"/>
        <v>1108</v>
      </c>
      <c r="M71" s="5"/>
      <c r="N71" s="5"/>
      <c r="O71" s="5"/>
      <c r="P71" s="5"/>
      <c r="Q71" s="5"/>
      <c r="R71" s="5"/>
      <c r="S71" s="5"/>
      <c r="T71" s="5"/>
      <c r="U71" s="5"/>
    </row>
    <row r="72" spans="1:21" ht="28.5" customHeight="1" x14ac:dyDescent="0.25">
      <c r="A72" s="24">
        <f t="shared" si="13"/>
        <v>71</v>
      </c>
      <c r="B72" s="25" t="s">
        <v>97</v>
      </c>
      <c r="C72" s="16" t="s">
        <v>154</v>
      </c>
      <c r="D72" s="22">
        <v>97</v>
      </c>
      <c r="E72" s="17" t="s">
        <v>160</v>
      </c>
      <c r="F72" s="20">
        <v>733</v>
      </c>
      <c r="G72" s="21">
        <f t="shared" si="9"/>
        <v>8796</v>
      </c>
      <c r="H72" s="21">
        <f t="shared" si="10"/>
        <v>488.66666666666669</v>
      </c>
      <c r="I72" s="21">
        <f t="shared" si="11"/>
        <v>300</v>
      </c>
      <c r="J72" s="21"/>
      <c r="K72" s="34"/>
      <c r="L72" s="21">
        <f t="shared" si="12"/>
        <v>788.66666666666674</v>
      </c>
      <c r="M72" s="5"/>
      <c r="N72" s="5"/>
      <c r="O72" s="5"/>
      <c r="P72" s="5"/>
      <c r="Q72" s="5"/>
      <c r="R72" s="5"/>
      <c r="S72" s="5"/>
      <c r="T72" s="5"/>
      <c r="U72" s="5"/>
    </row>
    <row r="73" spans="1:21" ht="28.5" customHeight="1" x14ac:dyDescent="0.25">
      <c r="A73" s="24">
        <f t="shared" si="13"/>
        <v>72</v>
      </c>
      <c r="B73" s="25" t="s">
        <v>98</v>
      </c>
      <c r="C73" s="16" t="s">
        <v>154</v>
      </c>
      <c r="D73" s="22">
        <v>78</v>
      </c>
      <c r="E73" s="17" t="s">
        <v>158</v>
      </c>
      <c r="F73" s="20">
        <v>1676</v>
      </c>
      <c r="G73" s="21">
        <f t="shared" si="9"/>
        <v>20112</v>
      </c>
      <c r="H73" s="21">
        <f t="shared" si="10"/>
        <v>1117.3333333333333</v>
      </c>
      <c r="I73" s="21">
        <f t="shared" si="11"/>
        <v>300</v>
      </c>
      <c r="J73" s="21"/>
      <c r="K73" s="34">
        <f>369.06+230.66</f>
        <v>599.72</v>
      </c>
      <c r="L73" s="21">
        <f t="shared" si="12"/>
        <v>2017.0533333333333</v>
      </c>
      <c r="M73" s="5"/>
      <c r="N73" s="5"/>
      <c r="O73" s="5"/>
      <c r="P73" s="5"/>
      <c r="Q73" s="5"/>
      <c r="R73" s="5"/>
      <c r="S73" s="5"/>
      <c r="T73" s="5"/>
      <c r="U73" s="5"/>
    </row>
    <row r="74" spans="1:21" ht="28.5" customHeight="1" x14ac:dyDescent="0.25">
      <c r="A74" s="24">
        <f t="shared" si="13"/>
        <v>73</v>
      </c>
      <c r="B74" s="25" t="s">
        <v>99</v>
      </c>
      <c r="C74" s="16" t="s">
        <v>154</v>
      </c>
      <c r="D74" s="22">
        <v>135</v>
      </c>
      <c r="E74" s="17" t="s">
        <v>157</v>
      </c>
      <c r="F74" s="20">
        <v>2368</v>
      </c>
      <c r="G74" s="21">
        <f t="shared" si="9"/>
        <v>28416</v>
      </c>
      <c r="H74" s="21">
        <f t="shared" si="10"/>
        <v>1578.6666666666667</v>
      </c>
      <c r="I74" s="21">
        <f t="shared" si="11"/>
        <v>300</v>
      </c>
      <c r="J74" s="21"/>
      <c r="K74" s="34"/>
      <c r="L74" s="21">
        <f t="shared" si="12"/>
        <v>1878.6666666666667</v>
      </c>
      <c r="M74" s="5"/>
      <c r="N74" s="5"/>
      <c r="O74" s="5"/>
      <c r="P74" s="5"/>
      <c r="Q74" s="5"/>
      <c r="R74" s="5"/>
      <c r="S74" s="5"/>
      <c r="T74" s="5"/>
      <c r="U74" s="5"/>
    </row>
    <row r="75" spans="1:21" ht="28.5" customHeight="1" x14ac:dyDescent="0.25">
      <c r="A75" s="24">
        <f t="shared" si="13"/>
        <v>74</v>
      </c>
      <c r="B75" s="25" t="s">
        <v>100</v>
      </c>
      <c r="C75" s="16" t="s">
        <v>154</v>
      </c>
      <c r="D75" s="22">
        <v>60</v>
      </c>
      <c r="E75" s="19">
        <v>5</v>
      </c>
      <c r="F75" s="20">
        <v>3247</v>
      </c>
      <c r="G75" s="21">
        <f t="shared" si="9"/>
        <v>38964</v>
      </c>
      <c r="H75" s="21">
        <f t="shared" si="10"/>
        <v>2164.6666666666665</v>
      </c>
      <c r="I75" s="21">
        <f t="shared" si="11"/>
        <v>300</v>
      </c>
      <c r="J75" s="21"/>
      <c r="K75" s="34"/>
      <c r="L75" s="21">
        <f t="shared" si="12"/>
        <v>2464.6666666666665</v>
      </c>
      <c r="O75" s="5"/>
      <c r="P75" s="5"/>
      <c r="Q75" s="5"/>
      <c r="R75" s="5"/>
      <c r="S75" s="5"/>
      <c r="T75" s="5"/>
      <c r="U75" s="5"/>
    </row>
    <row r="76" spans="1:21" ht="28.5" customHeight="1" x14ac:dyDescent="0.25">
      <c r="A76" s="24">
        <f t="shared" si="13"/>
        <v>75</v>
      </c>
      <c r="B76" s="25" t="s">
        <v>101</v>
      </c>
      <c r="C76" s="16" t="s">
        <v>154</v>
      </c>
      <c r="D76" s="22">
        <v>28</v>
      </c>
      <c r="E76" s="17" t="s">
        <v>156</v>
      </c>
      <c r="F76" s="20">
        <v>817</v>
      </c>
      <c r="G76" s="21">
        <f t="shared" si="9"/>
        <v>9804</v>
      </c>
      <c r="H76" s="21">
        <f t="shared" si="10"/>
        <v>544.66666666666663</v>
      </c>
      <c r="I76" s="21">
        <f t="shared" si="11"/>
        <v>300</v>
      </c>
      <c r="J76" s="21">
        <v>68</v>
      </c>
      <c r="K76" s="34"/>
      <c r="L76" s="21">
        <f t="shared" si="12"/>
        <v>912.66666666666663</v>
      </c>
      <c r="M76" s="5"/>
      <c r="N76" s="5"/>
      <c r="O76" s="5"/>
      <c r="P76" s="5"/>
      <c r="Q76" s="5"/>
      <c r="R76" s="5"/>
      <c r="S76" s="5"/>
      <c r="T76" s="5"/>
      <c r="U76" s="5"/>
    </row>
    <row r="77" spans="1:21" ht="28.5" customHeight="1" x14ac:dyDescent="0.25">
      <c r="A77" s="24">
        <f t="shared" si="13"/>
        <v>76</v>
      </c>
      <c r="B77" s="25" t="s">
        <v>60</v>
      </c>
      <c r="C77" s="16" t="s">
        <v>154</v>
      </c>
      <c r="D77" s="22">
        <v>12</v>
      </c>
      <c r="E77" s="17" t="s">
        <v>164</v>
      </c>
      <c r="F77" s="20">
        <v>622</v>
      </c>
      <c r="G77" s="21">
        <f t="shared" si="9"/>
        <v>7464</v>
      </c>
      <c r="H77" s="21">
        <f t="shared" si="10"/>
        <v>414.66666666666669</v>
      </c>
      <c r="I77" s="21">
        <f t="shared" si="11"/>
        <v>300</v>
      </c>
      <c r="J77" s="21"/>
      <c r="K77" s="34"/>
      <c r="L77" s="21">
        <f t="shared" si="12"/>
        <v>714.66666666666674</v>
      </c>
      <c r="M77" s="5"/>
      <c r="N77" s="5"/>
      <c r="O77" s="5"/>
      <c r="P77" s="5"/>
      <c r="Q77" s="5"/>
      <c r="R77" s="5"/>
      <c r="S77" s="5"/>
      <c r="T77" s="5"/>
      <c r="U77" s="5"/>
    </row>
    <row r="78" spans="1:21" ht="28.5" customHeight="1" x14ac:dyDescent="0.25">
      <c r="A78" s="24">
        <f t="shared" si="13"/>
        <v>77</v>
      </c>
      <c r="B78" s="25" t="s">
        <v>48</v>
      </c>
      <c r="C78" s="16" t="s">
        <v>154</v>
      </c>
      <c r="D78" s="22">
        <v>65</v>
      </c>
      <c r="E78" s="17" t="s">
        <v>159</v>
      </c>
      <c r="F78" s="20">
        <v>1212</v>
      </c>
      <c r="G78" s="21">
        <f t="shared" si="9"/>
        <v>14544</v>
      </c>
      <c r="H78" s="21">
        <f t="shared" si="10"/>
        <v>808</v>
      </c>
      <c r="I78" s="21">
        <f t="shared" si="11"/>
        <v>300</v>
      </c>
      <c r="J78" s="21"/>
      <c r="K78" s="34"/>
      <c r="L78" s="21">
        <f t="shared" si="12"/>
        <v>1108</v>
      </c>
      <c r="M78" s="5"/>
      <c r="N78" s="5"/>
      <c r="O78" s="5"/>
      <c r="P78" s="5"/>
      <c r="Q78" s="5"/>
      <c r="R78" s="5"/>
      <c r="S78" s="5"/>
      <c r="T78" s="5"/>
      <c r="U78" s="5"/>
    </row>
    <row r="79" spans="1:21" ht="28.5" customHeight="1" x14ac:dyDescent="0.25">
      <c r="A79" s="24">
        <f t="shared" si="13"/>
        <v>78</v>
      </c>
      <c r="B79" s="25" t="s">
        <v>102</v>
      </c>
      <c r="C79" s="16" t="s">
        <v>154</v>
      </c>
      <c r="D79" s="22">
        <v>205</v>
      </c>
      <c r="E79" s="17" t="s">
        <v>160</v>
      </c>
      <c r="F79" s="20">
        <v>3854</v>
      </c>
      <c r="G79" s="21">
        <f t="shared" si="9"/>
        <v>46248</v>
      </c>
      <c r="H79" s="21">
        <f t="shared" si="10"/>
        <v>2569.3333333333335</v>
      </c>
      <c r="I79" s="21">
        <f t="shared" si="11"/>
        <v>300</v>
      </c>
      <c r="J79" s="21"/>
      <c r="K79" s="34"/>
      <c r="L79" s="21">
        <f t="shared" si="12"/>
        <v>2869.3333333333335</v>
      </c>
      <c r="M79" s="5"/>
      <c r="N79" s="5"/>
      <c r="O79" s="5"/>
      <c r="P79" s="5"/>
      <c r="Q79" s="5"/>
      <c r="R79" s="5"/>
      <c r="S79" s="5"/>
      <c r="T79" s="5"/>
      <c r="U79" s="5"/>
    </row>
    <row r="80" spans="1:21" ht="28.5" customHeight="1" x14ac:dyDescent="0.25">
      <c r="A80" s="24">
        <f t="shared" si="13"/>
        <v>79</v>
      </c>
      <c r="B80" s="25" t="s">
        <v>103</v>
      </c>
      <c r="C80" s="16" t="s">
        <v>154</v>
      </c>
      <c r="D80" s="22">
        <v>116</v>
      </c>
      <c r="E80" s="17" t="s">
        <v>160</v>
      </c>
      <c r="F80" s="20">
        <v>733</v>
      </c>
      <c r="G80" s="21">
        <f t="shared" si="9"/>
        <v>8796</v>
      </c>
      <c r="H80" s="21">
        <f t="shared" si="10"/>
        <v>488.66666666666669</v>
      </c>
      <c r="I80" s="21">
        <f t="shared" si="11"/>
        <v>300</v>
      </c>
      <c r="J80" s="21">
        <v>64.760000000000005</v>
      </c>
      <c r="K80" s="34"/>
      <c r="L80" s="21">
        <f t="shared" si="12"/>
        <v>853.42666666666673</v>
      </c>
      <c r="M80" s="5"/>
      <c r="N80" s="5"/>
      <c r="O80" s="5"/>
      <c r="P80" s="5"/>
      <c r="Q80" s="5"/>
      <c r="R80" s="5"/>
      <c r="S80" s="5"/>
      <c r="T80" s="5"/>
      <c r="U80" s="5"/>
    </row>
    <row r="81" spans="1:21" ht="28.5" customHeight="1" x14ac:dyDescent="0.25">
      <c r="A81" s="24">
        <f t="shared" si="13"/>
        <v>80</v>
      </c>
      <c r="B81" s="25" t="s">
        <v>42</v>
      </c>
      <c r="C81" s="16" t="s">
        <v>154</v>
      </c>
      <c r="D81" s="22">
        <v>1</v>
      </c>
      <c r="E81" s="17" t="s">
        <v>166</v>
      </c>
      <c r="F81" s="20">
        <v>2833.67</v>
      </c>
      <c r="G81" s="21">
        <f t="shared" si="9"/>
        <v>34004.04</v>
      </c>
      <c r="H81" s="21">
        <f t="shared" si="10"/>
        <v>1889.1133333333335</v>
      </c>
      <c r="I81" s="21">
        <f t="shared" si="11"/>
        <v>300</v>
      </c>
      <c r="J81" s="21"/>
      <c r="K81" s="34"/>
      <c r="L81" s="21">
        <f t="shared" si="12"/>
        <v>2189.1133333333337</v>
      </c>
      <c r="M81" s="5"/>
      <c r="N81" s="5"/>
      <c r="O81" s="5"/>
      <c r="P81" s="5"/>
      <c r="Q81" s="5"/>
      <c r="R81" s="5"/>
      <c r="S81" s="5"/>
      <c r="T81" s="5"/>
      <c r="U81" s="5"/>
    </row>
    <row r="82" spans="1:21" ht="28.5" customHeight="1" x14ac:dyDescent="0.25">
      <c r="A82" s="24">
        <f t="shared" si="13"/>
        <v>81</v>
      </c>
      <c r="B82" s="25" t="s">
        <v>73</v>
      </c>
      <c r="C82" s="16" t="s">
        <v>154</v>
      </c>
      <c r="D82" s="22">
        <v>61</v>
      </c>
      <c r="E82" s="17" t="s">
        <v>159</v>
      </c>
      <c r="F82" s="20">
        <v>1212</v>
      </c>
      <c r="G82" s="21">
        <f t="shared" si="9"/>
        <v>14544</v>
      </c>
      <c r="H82" s="21">
        <f t="shared" si="10"/>
        <v>808</v>
      </c>
      <c r="I82" s="21">
        <f t="shared" si="11"/>
        <v>300</v>
      </c>
      <c r="J82" s="21"/>
      <c r="K82" s="34"/>
      <c r="L82" s="21">
        <f t="shared" si="12"/>
        <v>1108</v>
      </c>
      <c r="M82" s="5"/>
      <c r="N82" s="5"/>
      <c r="O82" s="5"/>
      <c r="P82" s="5"/>
      <c r="Q82" s="5"/>
      <c r="R82" s="5"/>
      <c r="S82" s="5"/>
      <c r="T82" s="5"/>
      <c r="U82" s="5"/>
    </row>
    <row r="83" spans="1:21" ht="28.5" customHeight="1" x14ac:dyDescent="0.25">
      <c r="A83" s="24">
        <f t="shared" si="13"/>
        <v>82</v>
      </c>
      <c r="B83" s="25" t="s">
        <v>104</v>
      </c>
      <c r="C83" s="16" t="s">
        <v>154</v>
      </c>
      <c r="D83" s="22">
        <v>5</v>
      </c>
      <c r="E83" s="17" t="s">
        <v>165</v>
      </c>
      <c r="F83" s="20">
        <v>901</v>
      </c>
      <c r="G83" s="21">
        <f t="shared" si="9"/>
        <v>10812</v>
      </c>
      <c r="H83" s="21">
        <f t="shared" si="10"/>
        <v>600.66666666666663</v>
      </c>
      <c r="I83" s="21">
        <f t="shared" si="11"/>
        <v>300</v>
      </c>
      <c r="J83" s="21"/>
      <c r="K83" s="34"/>
      <c r="L83" s="21">
        <f t="shared" si="12"/>
        <v>900.66666666666663</v>
      </c>
      <c r="M83" s="5"/>
      <c r="N83" s="5"/>
      <c r="O83" s="5"/>
      <c r="P83" s="5"/>
      <c r="Q83" s="5"/>
      <c r="R83" s="5"/>
      <c r="S83" s="5"/>
      <c r="T83" s="5"/>
      <c r="U83" s="5"/>
    </row>
    <row r="84" spans="1:21" ht="28.5" customHeight="1" x14ac:dyDescent="0.25">
      <c r="A84" s="24">
        <f t="shared" si="13"/>
        <v>83</v>
      </c>
      <c r="B84" s="25" t="s">
        <v>46</v>
      </c>
      <c r="C84" s="16" t="s">
        <v>155</v>
      </c>
      <c r="D84" s="22">
        <v>5</v>
      </c>
      <c r="E84" s="17" t="s">
        <v>161</v>
      </c>
      <c r="F84" s="20">
        <v>596</v>
      </c>
      <c r="G84" s="21">
        <f t="shared" si="9"/>
        <v>7152</v>
      </c>
      <c r="H84" s="21">
        <f t="shared" si="10"/>
        <v>397.33333333333331</v>
      </c>
      <c r="I84" s="21">
        <f t="shared" si="11"/>
        <v>300</v>
      </c>
      <c r="J84" s="21">
        <v>171.11</v>
      </c>
      <c r="K84" s="34"/>
      <c r="L84" s="21">
        <f t="shared" si="12"/>
        <v>868.44333333333327</v>
      </c>
      <c r="M84" s="5"/>
      <c r="N84" s="5"/>
      <c r="O84" s="5"/>
      <c r="P84" s="5"/>
      <c r="Q84" s="5"/>
      <c r="R84" s="5"/>
      <c r="S84" s="5"/>
      <c r="T84" s="5"/>
      <c r="U84" s="5"/>
    </row>
    <row r="85" spans="1:21" ht="28.5" customHeight="1" x14ac:dyDescent="0.25">
      <c r="A85" s="24">
        <f t="shared" si="13"/>
        <v>84</v>
      </c>
      <c r="B85" s="25" t="s">
        <v>68</v>
      </c>
      <c r="C85" s="16" t="s">
        <v>155</v>
      </c>
      <c r="D85" s="22">
        <v>15</v>
      </c>
      <c r="E85" s="17" t="s">
        <v>163</v>
      </c>
      <c r="F85" s="20">
        <v>561</v>
      </c>
      <c r="G85" s="21">
        <f t="shared" si="9"/>
        <v>6732</v>
      </c>
      <c r="H85" s="21">
        <f t="shared" si="10"/>
        <v>374</v>
      </c>
      <c r="I85" s="21">
        <f t="shared" si="11"/>
        <v>300</v>
      </c>
      <c r="J85" s="21">
        <v>135.72</v>
      </c>
      <c r="K85" s="34"/>
      <c r="L85" s="21">
        <f t="shared" si="12"/>
        <v>809.72</v>
      </c>
      <c r="M85" s="5"/>
      <c r="N85" s="5"/>
      <c r="O85" s="5"/>
      <c r="P85" s="5"/>
      <c r="Q85" s="5"/>
      <c r="R85" s="5"/>
      <c r="S85" s="5"/>
      <c r="T85" s="5"/>
      <c r="U85" s="5"/>
    </row>
    <row r="86" spans="1:21" ht="28.5" customHeight="1" x14ac:dyDescent="0.25">
      <c r="A86" s="24">
        <f t="shared" si="13"/>
        <v>85</v>
      </c>
      <c r="B86" s="25" t="s">
        <v>60</v>
      </c>
      <c r="C86" s="16" t="s">
        <v>154</v>
      </c>
      <c r="D86" s="22">
        <v>30</v>
      </c>
      <c r="E86" s="17" t="s">
        <v>164</v>
      </c>
      <c r="F86" s="20">
        <v>622</v>
      </c>
      <c r="G86" s="21">
        <f t="shared" si="9"/>
        <v>7464</v>
      </c>
      <c r="H86" s="21">
        <f t="shared" si="10"/>
        <v>414.66666666666669</v>
      </c>
      <c r="I86" s="21">
        <f t="shared" si="11"/>
        <v>300</v>
      </c>
      <c r="J86" s="21"/>
      <c r="K86" s="34"/>
      <c r="L86" s="21">
        <f t="shared" si="12"/>
        <v>714.66666666666674</v>
      </c>
      <c r="M86" s="5"/>
      <c r="N86" s="5"/>
      <c r="O86" s="5"/>
      <c r="P86" s="5"/>
      <c r="Q86" s="5"/>
      <c r="R86" s="5"/>
      <c r="S86" s="5"/>
      <c r="T86" s="5"/>
      <c r="U86" s="5"/>
    </row>
    <row r="87" spans="1:21" ht="28.5" customHeight="1" x14ac:dyDescent="0.25">
      <c r="A87" s="24">
        <f t="shared" si="13"/>
        <v>86</v>
      </c>
      <c r="B87" s="25" t="s">
        <v>105</v>
      </c>
      <c r="C87" s="16" t="s">
        <v>154</v>
      </c>
      <c r="D87" s="22">
        <v>13</v>
      </c>
      <c r="E87" s="17" t="s">
        <v>165</v>
      </c>
      <c r="F87" s="20">
        <v>901</v>
      </c>
      <c r="G87" s="21">
        <f t="shared" si="9"/>
        <v>10812</v>
      </c>
      <c r="H87" s="21">
        <f t="shared" si="10"/>
        <v>600.66666666666663</v>
      </c>
      <c r="I87" s="21">
        <f t="shared" si="11"/>
        <v>300</v>
      </c>
      <c r="J87" s="21"/>
      <c r="K87" s="34"/>
      <c r="L87" s="21">
        <f t="shared" si="12"/>
        <v>900.66666666666663</v>
      </c>
      <c r="M87" s="5"/>
      <c r="N87" s="5"/>
      <c r="O87" s="5"/>
      <c r="P87" s="5"/>
      <c r="Q87" s="5"/>
      <c r="R87" s="5"/>
      <c r="S87" s="5"/>
      <c r="T87" s="5"/>
      <c r="U87" s="5"/>
    </row>
    <row r="88" spans="1:21" ht="28.5" customHeight="1" x14ac:dyDescent="0.25">
      <c r="A88" s="24">
        <f t="shared" si="13"/>
        <v>87</v>
      </c>
      <c r="B88" s="25" t="s">
        <v>44</v>
      </c>
      <c r="C88" s="16" t="s">
        <v>154</v>
      </c>
      <c r="D88" s="22">
        <v>101</v>
      </c>
      <c r="E88" s="17" t="s">
        <v>159</v>
      </c>
      <c r="F88" s="20">
        <v>1212</v>
      </c>
      <c r="G88" s="21">
        <f t="shared" si="9"/>
        <v>14544</v>
      </c>
      <c r="H88" s="21">
        <f t="shared" si="10"/>
        <v>808</v>
      </c>
      <c r="I88" s="21">
        <f t="shared" si="11"/>
        <v>300</v>
      </c>
      <c r="J88" s="21"/>
      <c r="K88" s="34"/>
      <c r="L88" s="21">
        <f t="shared" si="12"/>
        <v>1108</v>
      </c>
      <c r="M88" s="5"/>
      <c r="N88" s="5"/>
      <c r="O88" s="5"/>
      <c r="P88" s="5"/>
      <c r="Q88" s="5"/>
      <c r="R88" s="5"/>
      <c r="S88" s="5"/>
      <c r="T88" s="5"/>
      <c r="U88" s="5"/>
    </row>
    <row r="89" spans="1:21" ht="28.5" customHeight="1" x14ac:dyDescent="0.25">
      <c r="A89" s="24">
        <f t="shared" si="13"/>
        <v>88</v>
      </c>
      <c r="B89" s="25" t="s">
        <v>106</v>
      </c>
      <c r="C89" s="16" t="s">
        <v>154</v>
      </c>
      <c r="D89" s="22">
        <v>209</v>
      </c>
      <c r="E89" s="17" t="s">
        <v>160</v>
      </c>
      <c r="F89" s="20">
        <v>3854</v>
      </c>
      <c r="G89" s="21">
        <f t="shared" si="9"/>
        <v>46248</v>
      </c>
      <c r="H89" s="21">
        <f t="shared" si="10"/>
        <v>2569.3333333333335</v>
      </c>
      <c r="I89" s="21">
        <f t="shared" si="11"/>
        <v>300</v>
      </c>
      <c r="J89" s="21"/>
      <c r="K89" s="34">
        <v>304.5</v>
      </c>
      <c r="L89" s="21">
        <f t="shared" si="12"/>
        <v>3173.8333333333335</v>
      </c>
      <c r="M89" s="5"/>
      <c r="N89" s="5"/>
      <c r="O89" s="5"/>
      <c r="P89" s="5"/>
      <c r="Q89" s="5"/>
      <c r="R89" s="5"/>
      <c r="S89" s="5"/>
      <c r="T89" s="5"/>
      <c r="U89" s="5"/>
    </row>
    <row r="90" spans="1:21" ht="28.5" customHeight="1" x14ac:dyDescent="0.25">
      <c r="A90" s="24">
        <f t="shared" si="13"/>
        <v>89</v>
      </c>
      <c r="B90" s="25" t="s">
        <v>107</v>
      </c>
      <c r="C90" s="16" t="s">
        <v>154</v>
      </c>
      <c r="D90" s="22">
        <v>32</v>
      </c>
      <c r="E90" s="17" t="s">
        <v>167</v>
      </c>
      <c r="F90" s="20">
        <v>986</v>
      </c>
      <c r="G90" s="21">
        <f t="shared" si="9"/>
        <v>11832</v>
      </c>
      <c r="H90" s="21">
        <f t="shared" si="10"/>
        <v>657.33333333333337</v>
      </c>
      <c r="I90" s="21">
        <f t="shared" si="11"/>
        <v>300</v>
      </c>
      <c r="J90" s="21"/>
      <c r="K90" s="34"/>
      <c r="L90" s="21">
        <f t="shared" si="12"/>
        <v>957.33333333333337</v>
      </c>
      <c r="M90" s="5"/>
      <c r="N90" s="5"/>
      <c r="O90" s="5"/>
      <c r="P90" s="5"/>
      <c r="Q90" s="5"/>
      <c r="R90" s="5"/>
      <c r="S90" s="5"/>
      <c r="T90" s="5"/>
      <c r="U90" s="5"/>
    </row>
    <row r="91" spans="1:21" ht="28.5" customHeight="1" x14ac:dyDescent="0.25">
      <c r="A91" s="24">
        <f t="shared" si="13"/>
        <v>90</v>
      </c>
      <c r="B91" s="25" t="s">
        <v>142</v>
      </c>
      <c r="C91" s="16" t="s">
        <v>154</v>
      </c>
      <c r="D91" s="22">
        <v>55</v>
      </c>
      <c r="E91" s="17" t="s">
        <v>159</v>
      </c>
      <c r="F91" s="20">
        <v>1212</v>
      </c>
      <c r="G91" s="21">
        <f t="shared" si="9"/>
        <v>14544</v>
      </c>
      <c r="H91" s="21">
        <f t="shared" si="10"/>
        <v>808</v>
      </c>
      <c r="I91" s="21">
        <f t="shared" si="11"/>
        <v>300</v>
      </c>
      <c r="J91" s="21"/>
      <c r="K91" s="34"/>
      <c r="L91" s="21">
        <f t="shared" si="12"/>
        <v>1108</v>
      </c>
      <c r="M91" s="5"/>
      <c r="N91" s="5"/>
      <c r="O91" s="5"/>
      <c r="P91" s="5"/>
      <c r="Q91" s="5"/>
      <c r="R91" s="5"/>
      <c r="S91" s="5"/>
      <c r="T91" s="5"/>
      <c r="U91" s="5"/>
    </row>
    <row r="92" spans="1:21" ht="28.5" customHeight="1" x14ac:dyDescent="0.25">
      <c r="A92" s="24">
        <f t="shared" si="13"/>
        <v>91</v>
      </c>
      <c r="B92" s="25" t="s">
        <v>96</v>
      </c>
      <c r="C92" s="16" t="s">
        <v>154</v>
      </c>
      <c r="D92" s="22" t="s">
        <v>168</v>
      </c>
      <c r="E92" s="17" t="s">
        <v>159</v>
      </c>
      <c r="F92" s="20">
        <v>1212</v>
      </c>
      <c r="G92" s="21">
        <f t="shared" si="9"/>
        <v>14544</v>
      </c>
      <c r="H92" s="21">
        <f t="shared" si="10"/>
        <v>808</v>
      </c>
      <c r="I92" s="21">
        <f t="shared" si="11"/>
        <v>300</v>
      </c>
      <c r="J92" s="21">
        <v>101</v>
      </c>
      <c r="K92" s="34"/>
      <c r="L92" s="21">
        <f t="shared" si="12"/>
        <v>1209</v>
      </c>
      <c r="M92" s="5"/>
      <c r="N92" s="5"/>
      <c r="O92" s="5"/>
      <c r="P92" s="5"/>
      <c r="Q92" s="5"/>
      <c r="R92" s="5"/>
      <c r="S92" s="5"/>
      <c r="T92" s="5"/>
      <c r="U92" s="5"/>
    </row>
    <row r="93" spans="1:21" ht="28.5" customHeight="1" x14ac:dyDescent="0.25">
      <c r="A93" s="24">
        <f t="shared" si="13"/>
        <v>92</v>
      </c>
      <c r="B93" s="25" t="s">
        <v>68</v>
      </c>
      <c r="C93" s="16" t="s">
        <v>155</v>
      </c>
      <c r="D93" s="22">
        <v>31</v>
      </c>
      <c r="E93" s="17" t="s">
        <v>163</v>
      </c>
      <c r="F93" s="20">
        <v>561</v>
      </c>
      <c r="G93" s="21">
        <f t="shared" si="9"/>
        <v>6732</v>
      </c>
      <c r="H93" s="21">
        <f t="shared" si="10"/>
        <v>374</v>
      </c>
      <c r="I93" s="21">
        <f t="shared" si="11"/>
        <v>300</v>
      </c>
      <c r="J93" s="21">
        <v>51.5</v>
      </c>
      <c r="K93" s="34"/>
      <c r="L93" s="21">
        <f t="shared" si="12"/>
        <v>725.5</v>
      </c>
      <c r="M93" s="5"/>
      <c r="N93" s="5"/>
      <c r="O93" s="5"/>
      <c r="P93" s="5"/>
      <c r="Q93" s="5"/>
      <c r="R93" s="5"/>
      <c r="S93" s="5"/>
      <c r="T93" s="5"/>
      <c r="U93" s="5"/>
    </row>
    <row r="94" spans="1:21" ht="28.5" customHeight="1" x14ac:dyDescent="0.25">
      <c r="A94" s="24">
        <f t="shared" si="13"/>
        <v>93</v>
      </c>
      <c r="B94" s="25" t="s">
        <v>108</v>
      </c>
      <c r="C94" s="16" t="s">
        <v>154</v>
      </c>
      <c r="D94" s="22">
        <v>72</v>
      </c>
      <c r="E94" s="19" t="s">
        <v>167</v>
      </c>
      <c r="F94" s="20">
        <v>1212</v>
      </c>
      <c r="G94" s="21">
        <f t="shared" si="9"/>
        <v>14544</v>
      </c>
      <c r="H94" s="21">
        <f t="shared" si="10"/>
        <v>808</v>
      </c>
      <c r="I94" s="21">
        <f t="shared" si="11"/>
        <v>300</v>
      </c>
      <c r="J94" s="21">
        <v>16.350000000000001</v>
      </c>
      <c r="K94" s="34"/>
      <c r="L94" s="21">
        <f t="shared" si="12"/>
        <v>1124.3499999999999</v>
      </c>
      <c r="M94" s="5"/>
      <c r="N94" s="5"/>
      <c r="O94" s="5"/>
      <c r="P94" s="5"/>
      <c r="Q94" s="5"/>
      <c r="R94" s="5"/>
      <c r="S94" s="5"/>
      <c r="T94" s="5"/>
      <c r="U94" s="5"/>
    </row>
    <row r="95" spans="1:21" ht="28.5" customHeight="1" x14ac:dyDescent="0.25">
      <c r="A95" s="24">
        <f t="shared" si="13"/>
        <v>94</v>
      </c>
      <c r="B95" s="25" t="s">
        <v>109</v>
      </c>
      <c r="C95" s="16" t="s">
        <v>154</v>
      </c>
      <c r="D95" s="22">
        <v>62</v>
      </c>
      <c r="E95" s="17" t="s">
        <v>158</v>
      </c>
      <c r="F95" s="20">
        <v>1676</v>
      </c>
      <c r="G95" s="21">
        <f t="shared" si="9"/>
        <v>20112</v>
      </c>
      <c r="H95" s="21">
        <f t="shared" si="10"/>
        <v>1117.3333333333333</v>
      </c>
      <c r="I95" s="21">
        <f t="shared" si="11"/>
        <v>300</v>
      </c>
      <c r="J95" s="21"/>
      <c r="K95" s="34">
        <v>523.66</v>
      </c>
      <c r="L95" s="21">
        <f t="shared" si="12"/>
        <v>1940.9933333333333</v>
      </c>
      <c r="M95" s="5"/>
      <c r="N95" s="5"/>
      <c r="O95" s="5"/>
      <c r="P95" s="5"/>
      <c r="Q95" s="5"/>
      <c r="R95" s="5"/>
      <c r="S95" s="5"/>
      <c r="T95" s="5"/>
      <c r="U95" s="5"/>
    </row>
    <row r="96" spans="1:21" ht="28.5" customHeight="1" x14ac:dyDescent="0.25">
      <c r="A96" s="24">
        <f t="shared" si="13"/>
        <v>95</v>
      </c>
      <c r="B96" s="26" t="s">
        <v>110</v>
      </c>
      <c r="C96" s="16" t="s">
        <v>154</v>
      </c>
      <c r="D96" s="22">
        <v>124</v>
      </c>
      <c r="E96" s="17" t="s">
        <v>159</v>
      </c>
      <c r="F96" s="20">
        <v>1212</v>
      </c>
      <c r="G96" s="21">
        <f t="shared" si="9"/>
        <v>14544</v>
      </c>
      <c r="H96" s="21">
        <f t="shared" si="10"/>
        <v>808</v>
      </c>
      <c r="I96" s="21">
        <f t="shared" si="11"/>
        <v>300</v>
      </c>
      <c r="J96" s="21"/>
      <c r="K96" s="34"/>
      <c r="L96" s="21">
        <f t="shared" si="12"/>
        <v>1108</v>
      </c>
      <c r="M96" s="5"/>
      <c r="N96" s="5"/>
      <c r="O96" s="5"/>
      <c r="P96" s="5"/>
      <c r="Q96" s="5"/>
      <c r="R96" s="5"/>
      <c r="S96" s="5"/>
      <c r="T96" s="5"/>
      <c r="U96" s="5"/>
    </row>
    <row r="97" spans="1:21" ht="28.5" customHeight="1" x14ac:dyDescent="0.25">
      <c r="A97" s="24">
        <f t="shared" si="13"/>
        <v>96</v>
      </c>
      <c r="B97" s="25" t="s">
        <v>111</v>
      </c>
      <c r="C97" s="16" t="s">
        <v>154</v>
      </c>
      <c r="D97" s="22">
        <v>208</v>
      </c>
      <c r="E97" s="17" t="s">
        <v>162</v>
      </c>
      <c r="F97" s="20">
        <v>3247</v>
      </c>
      <c r="G97" s="21">
        <f t="shared" si="9"/>
        <v>38964</v>
      </c>
      <c r="H97" s="21">
        <f t="shared" si="10"/>
        <v>2164.6666666666665</v>
      </c>
      <c r="I97" s="21">
        <f t="shared" si="11"/>
        <v>300</v>
      </c>
      <c r="J97" s="21"/>
      <c r="K97" s="34"/>
      <c r="L97" s="21">
        <f t="shared" si="12"/>
        <v>2464.6666666666665</v>
      </c>
      <c r="M97" s="5"/>
      <c r="N97" s="5"/>
      <c r="O97" s="5"/>
      <c r="P97" s="5"/>
      <c r="Q97" s="5"/>
      <c r="R97" s="5"/>
      <c r="S97" s="5"/>
      <c r="T97" s="5"/>
      <c r="U97" s="5"/>
    </row>
    <row r="98" spans="1:21" ht="28.5" customHeight="1" x14ac:dyDescent="0.25">
      <c r="A98" s="24">
        <f t="shared" si="13"/>
        <v>97</v>
      </c>
      <c r="B98" s="25" t="s">
        <v>112</v>
      </c>
      <c r="C98" s="16" t="s">
        <v>154</v>
      </c>
      <c r="D98" s="22">
        <v>80</v>
      </c>
      <c r="E98" s="17" t="s">
        <v>157</v>
      </c>
      <c r="F98" s="20">
        <v>2368</v>
      </c>
      <c r="G98" s="21">
        <f t="shared" si="9"/>
        <v>28416</v>
      </c>
      <c r="H98" s="21">
        <f t="shared" si="10"/>
        <v>1578.6666666666667</v>
      </c>
      <c r="I98" s="21">
        <f t="shared" si="11"/>
        <v>300</v>
      </c>
      <c r="J98" s="21"/>
      <c r="K98" s="34">
        <v>439.5</v>
      </c>
      <c r="L98" s="21">
        <f t="shared" si="12"/>
        <v>2318.166666666667</v>
      </c>
      <c r="M98" s="5"/>
      <c r="N98" s="5"/>
      <c r="O98" s="5"/>
      <c r="P98" s="5"/>
      <c r="Q98" s="5"/>
      <c r="R98" s="5"/>
      <c r="S98" s="5"/>
      <c r="T98" s="5"/>
      <c r="U98" s="5"/>
    </row>
    <row r="99" spans="1:21" ht="28.5" customHeight="1" x14ac:dyDescent="0.25">
      <c r="A99" s="24">
        <f t="shared" si="13"/>
        <v>98</v>
      </c>
      <c r="B99" s="25" t="s">
        <v>44</v>
      </c>
      <c r="C99" s="16" t="s">
        <v>154</v>
      </c>
      <c r="D99" s="22">
        <v>100</v>
      </c>
      <c r="E99" s="17" t="s">
        <v>159</v>
      </c>
      <c r="F99" s="20">
        <v>1212</v>
      </c>
      <c r="G99" s="21">
        <f t="shared" si="9"/>
        <v>14544</v>
      </c>
      <c r="H99" s="21">
        <f t="shared" si="10"/>
        <v>808</v>
      </c>
      <c r="I99" s="21">
        <f t="shared" si="11"/>
        <v>300</v>
      </c>
      <c r="J99" s="21"/>
      <c r="K99" s="34"/>
      <c r="L99" s="21">
        <f t="shared" si="12"/>
        <v>1108</v>
      </c>
      <c r="M99" s="5"/>
      <c r="N99" s="5"/>
      <c r="O99" s="5"/>
      <c r="P99" s="5"/>
      <c r="Q99" s="5"/>
      <c r="R99" s="5"/>
      <c r="S99" s="5"/>
      <c r="T99" s="5"/>
      <c r="U99" s="5"/>
    </row>
    <row r="100" spans="1:21" ht="28.5" customHeight="1" x14ac:dyDescent="0.25">
      <c r="A100" s="24">
        <f t="shared" si="13"/>
        <v>99</v>
      </c>
      <c r="B100" s="25" t="s">
        <v>68</v>
      </c>
      <c r="C100" s="16" t="s">
        <v>155</v>
      </c>
      <c r="D100" s="22">
        <v>23</v>
      </c>
      <c r="E100" s="17" t="s">
        <v>163</v>
      </c>
      <c r="F100" s="20">
        <v>561</v>
      </c>
      <c r="G100" s="21">
        <f t="shared" si="9"/>
        <v>6732</v>
      </c>
      <c r="H100" s="21">
        <f t="shared" si="10"/>
        <v>374</v>
      </c>
      <c r="I100" s="21">
        <f t="shared" si="11"/>
        <v>300</v>
      </c>
      <c r="J100" s="21"/>
      <c r="K100" s="34"/>
      <c r="L100" s="21">
        <f t="shared" si="12"/>
        <v>674</v>
      </c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28.5" customHeight="1" x14ac:dyDescent="0.25">
      <c r="A101" s="24">
        <f t="shared" si="13"/>
        <v>100</v>
      </c>
      <c r="B101" s="25" t="s">
        <v>113</v>
      </c>
      <c r="C101" s="16" t="s">
        <v>154</v>
      </c>
      <c r="D101" s="22">
        <v>110</v>
      </c>
      <c r="E101" s="17" t="s">
        <v>157</v>
      </c>
      <c r="F101" s="20">
        <v>2368</v>
      </c>
      <c r="G101" s="21">
        <f t="shared" si="9"/>
        <v>28416</v>
      </c>
      <c r="H101" s="21">
        <f t="shared" si="10"/>
        <v>1578.6666666666667</v>
      </c>
      <c r="I101" s="21">
        <f t="shared" si="11"/>
        <v>300</v>
      </c>
      <c r="J101" s="21"/>
      <c r="K101" s="34"/>
      <c r="L101" s="21">
        <f t="shared" si="12"/>
        <v>1878.6666666666667</v>
      </c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28.5" customHeight="1" x14ac:dyDescent="0.25">
      <c r="A102" s="24">
        <f t="shared" si="13"/>
        <v>101</v>
      </c>
      <c r="B102" s="25" t="s">
        <v>114</v>
      </c>
      <c r="C102" s="16" t="s">
        <v>154</v>
      </c>
      <c r="D102" s="22">
        <v>108</v>
      </c>
      <c r="E102" s="17" t="s">
        <v>158</v>
      </c>
      <c r="F102" s="20">
        <v>1676</v>
      </c>
      <c r="G102" s="21">
        <f t="shared" si="9"/>
        <v>20112</v>
      </c>
      <c r="H102" s="21">
        <f t="shared" si="10"/>
        <v>1117.3333333333333</v>
      </c>
      <c r="I102" s="21">
        <f t="shared" si="11"/>
        <v>300</v>
      </c>
      <c r="J102" s="21"/>
      <c r="K102" s="34"/>
      <c r="L102" s="21">
        <f t="shared" si="12"/>
        <v>1417.3333333333333</v>
      </c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28.5" customHeight="1" x14ac:dyDescent="0.25">
      <c r="A103" s="24">
        <f t="shared" si="13"/>
        <v>102</v>
      </c>
      <c r="B103" s="25" t="s">
        <v>44</v>
      </c>
      <c r="C103" s="16" t="s">
        <v>154</v>
      </c>
      <c r="D103" s="22">
        <v>105</v>
      </c>
      <c r="E103" s="17" t="s">
        <v>159</v>
      </c>
      <c r="F103" s="20">
        <v>1212</v>
      </c>
      <c r="G103" s="21">
        <f t="shared" si="9"/>
        <v>14544</v>
      </c>
      <c r="H103" s="21">
        <f t="shared" si="10"/>
        <v>808</v>
      </c>
      <c r="I103" s="21">
        <f t="shared" si="11"/>
        <v>300</v>
      </c>
      <c r="J103" s="21"/>
      <c r="K103" s="34"/>
      <c r="L103" s="21">
        <f t="shared" si="12"/>
        <v>1108</v>
      </c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28.5" customHeight="1" x14ac:dyDescent="0.25">
      <c r="A104" s="24">
        <f t="shared" si="13"/>
        <v>103</v>
      </c>
      <c r="B104" s="25" t="s">
        <v>115</v>
      </c>
      <c r="C104" s="16" t="s">
        <v>154</v>
      </c>
      <c r="D104" s="22">
        <v>6</v>
      </c>
      <c r="E104" s="17" t="s">
        <v>158</v>
      </c>
      <c r="F104" s="20">
        <v>1676</v>
      </c>
      <c r="G104" s="21">
        <f t="shared" si="9"/>
        <v>20112</v>
      </c>
      <c r="H104" s="21">
        <f t="shared" si="10"/>
        <v>1117.3333333333333</v>
      </c>
      <c r="I104" s="21">
        <f t="shared" si="11"/>
        <v>300</v>
      </c>
      <c r="J104" s="21">
        <v>139.6</v>
      </c>
      <c r="K104" s="34"/>
      <c r="L104" s="21">
        <f t="shared" si="12"/>
        <v>1556.9333333333332</v>
      </c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28.5" customHeight="1" x14ac:dyDescent="0.25">
      <c r="A105" s="24">
        <f t="shared" si="13"/>
        <v>104</v>
      </c>
      <c r="B105" s="25" t="s">
        <v>116</v>
      </c>
      <c r="C105" s="16" t="s">
        <v>154</v>
      </c>
      <c r="D105" s="22">
        <v>115</v>
      </c>
      <c r="E105" s="17" t="s">
        <v>162</v>
      </c>
      <c r="F105" s="20">
        <v>3247</v>
      </c>
      <c r="G105" s="21">
        <f t="shared" si="9"/>
        <v>38964</v>
      </c>
      <c r="H105" s="21">
        <f t="shared" si="10"/>
        <v>2164.6666666666665</v>
      </c>
      <c r="I105" s="21">
        <f t="shared" si="11"/>
        <v>300</v>
      </c>
      <c r="J105" s="21"/>
      <c r="K105" s="34"/>
      <c r="L105" s="21">
        <f t="shared" si="12"/>
        <v>2464.6666666666665</v>
      </c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28.5" customHeight="1" x14ac:dyDescent="0.25">
      <c r="A106" s="24">
        <f t="shared" si="13"/>
        <v>105</v>
      </c>
      <c r="B106" s="25" t="s">
        <v>117</v>
      </c>
      <c r="C106" s="16" t="s">
        <v>154</v>
      </c>
      <c r="D106" s="22">
        <v>119</v>
      </c>
      <c r="E106" s="17" t="s">
        <v>158</v>
      </c>
      <c r="F106" s="20">
        <v>1676</v>
      </c>
      <c r="G106" s="21">
        <f t="shared" si="9"/>
        <v>20112</v>
      </c>
      <c r="H106" s="21">
        <f t="shared" si="10"/>
        <v>1117.3333333333333</v>
      </c>
      <c r="I106" s="21">
        <f t="shared" si="11"/>
        <v>300</v>
      </c>
      <c r="J106" s="21"/>
      <c r="K106" s="34"/>
      <c r="L106" s="21">
        <f t="shared" si="12"/>
        <v>1417.3333333333333</v>
      </c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28.5" customHeight="1" x14ac:dyDescent="0.25">
      <c r="A107" s="24">
        <f t="shared" si="13"/>
        <v>106</v>
      </c>
      <c r="B107" s="25" t="s">
        <v>82</v>
      </c>
      <c r="C107" s="16" t="s">
        <v>154</v>
      </c>
      <c r="D107" s="22">
        <v>114</v>
      </c>
      <c r="E107" s="17" t="s">
        <v>160</v>
      </c>
      <c r="F107" s="20">
        <v>733</v>
      </c>
      <c r="G107" s="21">
        <f t="shared" si="9"/>
        <v>8796</v>
      </c>
      <c r="H107" s="21">
        <f t="shared" si="10"/>
        <v>488.66666666666669</v>
      </c>
      <c r="I107" s="21">
        <f t="shared" si="11"/>
        <v>300</v>
      </c>
      <c r="J107" s="21"/>
      <c r="K107" s="34"/>
      <c r="L107" s="21">
        <f t="shared" si="12"/>
        <v>788.66666666666674</v>
      </c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28.5" customHeight="1" x14ac:dyDescent="0.25">
      <c r="A108" s="24">
        <f t="shared" si="13"/>
        <v>107</v>
      </c>
      <c r="B108" s="25" t="s">
        <v>65</v>
      </c>
      <c r="C108" s="16" t="s">
        <v>154</v>
      </c>
      <c r="D108" s="22">
        <v>11</v>
      </c>
      <c r="E108" s="17" t="s">
        <v>156</v>
      </c>
      <c r="F108" s="20">
        <v>817</v>
      </c>
      <c r="G108" s="21">
        <f t="shared" si="9"/>
        <v>9804</v>
      </c>
      <c r="H108" s="21">
        <f t="shared" si="10"/>
        <v>544.66666666666663</v>
      </c>
      <c r="I108" s="21">
        <f t="shared" si="11"/>
        <v>300</v>
      </c>
      <c r="J108" s="21"/>
      <c r="K108" s="34"/>
      <c r="L108" s="21">
        <f t="shared" si="12"/>
        <v>844.66666666666663</v>
      </c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28.5" customHeight="1" x14ac:dyDescent="0.25">
      <c r="A109" s="24">
        <f t="shared" si="13"/>
        <v>108</v>
      </c>
      <c r="B109" s="25" t="s">
        <v>118</v>
      </c>
      <c r="C109" s="16" t="s">
        <v>154</v>
      </c>
      <c r="D109" s="22">
        <v>97</v>
      </c>
      <c r="E109" s="17" t="s">
        <v>159</v>
      </c>
      <c r="F109" s="20">
        <v>1212</v>
      </c>
      <c r="G109" s="21">
        <f t="shared" si="9"/>
        <v>14544</v>
      </c>
      <c r="H109" s="21">
        <f t="shared" si="10"/>
        <v>808</v>
      </c>
      <c r="I109" s="21">
        <f t="shared" si="11"/>
        <v>300</v>
      </c>
      <c r="J109" s="21"/>
      <c r="K109" s="34"/>
      <c r="L109" s="21">
        <f t="shared" si="12"/>
        <v>1108</v>
      </c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28.5" customHeight="1" x14ac:dyDescent="0.25">
      <c r="A110" s="24">
        <f t="shared" si="13"/>
        <v>109</v>
      </c>
      <c r="B110" s="25" t="s">
        <v>68</v>
      </c>
      <c r="C110" s="16" t="s">
        <v>155</v>
      </c>
      <c r="D110" s="22">
        <v>18</v>
      </c>
      <c r="E110" s="17" t="s">
        <v>163</v>
      </c>
      <c r="F110" s="20">
        <v>561</v>
      </c>
      <c r="G110" s="21">
        <f t="shared" si="9"/>
        <v>6732</v>
      </c>
      <c r="H110" s="21">
        <f t="shared" si="10"/>
        <v>374</v>
      </c>
      <c r="I110" s="21">
        <f t="shared" si="11"/>
        <v>300</v>
      </c>
      <c r="J110" s="21"/>
      <c r="K110" s="34"/>
      <c r="L110" s="21">
        <f t="shared" si="12"/>
        <v>674</v>
      </c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28.5" customHeight="1" x14ac:dyDescent="0.25">
      <c r="A111" s="24">
        <f t="shared" si="13"/>
        <v>110</v>
      </c>
      <c r="B111" s="25" t="s">
        <v>119</v>
      </c>
      <c r="C111" s="16" t="s">
        <v>154</v>
      </c>
      <c r="D111" s="22">
        <v>73</v>
      </c>
      <c r="E111" s="17" t="s">
        <v>158</v>
      </c>
      <c r="F111" s="20">
        <v>1676</v>
      </c>
      <c r="G111" s="21">
        <f t="shared" si="9"/>
        <v>20112</v>
      </c>
      <c r="H111" s="21">
        <f t="shared" si="10"/>
        <v>1117.3333333333333</v>
      </c>
      <c r="I111" s="21">
        <f t="shared" si="11"/>
        <v>300</v>
      </c>
      <c r="J111" s="21"/>
      <c r="K111" s="34"/>
      <c r="L111" s="21">
        <f t="shared" si="12"/>
        <v>1417.3333333333333</v>
      </c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28.5" customHeight="1" x14ac:dyDescent="0.25">
      <c r="A112" s="24">
        <f t="shared" si="13"/>
        <v>111</v>
      </c>
      <c r="B112" s="25" t="s">
        <v>46</v>
      </c>
      <c r="C112" s="16" t="s">
        <v>155</v>
      </c>
      <c r="D112" s="22">
        <v>7</v>
      </c>
      <c r="E112" s="17" t="s">
        <v>161</v>
      </c>
      <c r="F112" s="20">
        <v>596</v>
      </c>
      <c r="G112" s="21">
        <f t="shared" si="9"/>
        <v>7152</v>
      </c>
      <c r="H112" s="21">
        <f t="shared" si="10"/>
        <v>397.33333333333331</v>
      </c>
      <c r="I112" s="21">
        <f t="shared" si="11"/>
        <v>300</v>
      </c>
      <c r="J112" s="21"/>
      <c r="K112" s="34"/>
      <c r="L112" s="21">
        <f t="shared" si="12"/>
        <v>697.33333333333326</v>
      </c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28.5" customHeight="1" x14ac:dyDescent="0.25">
      <c r="A113" s="24">
        <f t="shared" si="13"/>
        <v>112</v>
      </c>
      <c r="B113" s="25" t="s">
        <v>120</v>
      </c>
      <c r="C113" s="16" t="s">
        <v>154</v>
      </c>
      <c r="D113" s="22">
        <v>118</v>
      </c>
      <c r="E113" s="17" t="s">
        <v>158</v>
      </c>
      <c r="F113" s="20">
        <v>1676</v>
      </c>
      <c r="G113" s="21">
        <f t="shared" si="9"/>
        <v>20112</v>
      </c>
      <c r="H113" s="21">
        <f t="shared" si="10"/>
        <v>1117.3333333333333</v>
      </c>
      <c r="I113" s="21">
        <f t="shared" si="11"/>
        <v>300</v>
      </c>
      <c r="J113" s="21"/>
      <c r="K113" s="34"/>
      <c r="L113" s="21">
        <f t="shared" si="12"/>
        <v>1417.3333333333333</v>
      </c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28.5" customHeight="1" x14ac:dyDescent="0.25">
      <c r="A114" s="24">
        <f t="shared" si="13"/>
        <v>113</v>
      </c>
      <c r="B114" s="25" t="s">
        <v>121</v>
      </c>
      <c r="C114" s="16" t="s">
        <v>154</v>
      </c>
      <c r="D114" s="22">
        <v>207</v>
      </c>
      <c r="E114" s="17" t="s">
        <v>157</v>
      </c>
      <c r="F114" s="20">
        <v>2368</v>
      </c>
      <c r="G114" s="21">
        <f t="shared" si="9"/>
        <v>28416</v>
      </c>
      <c r="H114" s="21">
        <f t="shared" si="10"/>
        <v>1578.6666666666667</v>
      </c>
      <c r="I114" s="21">
        <f t="shared" si="11"/>
        <v>300</v>
      </c>
      <c r="J114" s="21"/>
      <c r="K114" s="34"/>
      <c r="L114" s="21">
        <f t="shared" si="12"/>
        <v>1878.6666666666667</v>
      </c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28.5" customHeight="1" x14ac:dyDescent="0.25">
      <c r="A115" s="24">
        <f t="shared" si="13"/>
        <v>114</v>
      </c>
      <c r="B115" s="25" t="s">
        <v>122</v>
      </c>
      <c r="C115" s="16" t="s">
        <v>154</v>
      </c>
      <c r="D115" s="22">
        <v>160</v>
      </c>
      <c r="E115" s="17" t="s">
        <v>157</v>
      </c>
      <c r="F115" s="20">
        <v>2368</v>
      </c>
      <c r="G115" s="21">
        <f t="shared" si="9"/>
        <v>28416</v>
      </c>
      <c r="H115" s="21">
        <f t="shared" si="10"/>
        <v>1578.6666666666667</v>
      </c>
      <c r="I115" s="21">
        <f t="shared" si="11"/>
        <v>300</v>
      </c>
      <c r="J115" s="21"/>
      <c r="K115" s="34">
        <v>117.2</v>
      </c>
      <c r="L115" s="21">
        <f t="shared" si="12"/>
        <v>1995.8666666666668</v>
      </c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28.5" customHeight="1" x14ac:dyDescent="0.25">
      <c r="A116" s="24">
        <f t="shared" si="13"/>
        <v>115</v>
      </c>
      <c r="B116" s="25" t="s">
        <v>48</v>
      </c>
      <c r="C116" s="16" t="s">
        <v>154</v>
      </c>
      <c r="D116" s="22">
        <v>74</v>
      </c>
      <c r="E116" s="17" t="s">
        <v>159</v>
      </c>
      <c r="F116" s="20">
        <v>1212</v>
      </c>
      <c r="G116" s="21">
        <f t="shared" si="9"/>
        <v>14544</v>
      </c>
      <c r="H116" s="21">
        <f t="shared" si="10"/>
        <v>808</v>
      </c>
      <c r="I116" s="21">
        <f t="shared" si="11"/>
        <v>300</v>
      </c>
      <c r="J116" s="21"/>
      <c r="K116" s="34"/>
      <c r="L116" s="21">
        <f t="shared" si="12"/>
        <v>1108</v>
      </c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28.5" customHeight="1" x14ac:dyDescent="0.25">
      <c r="A117" s="24">
        <f t="shared" si="13"/>
        <v>116</v>
      </c>
      <c r="B117" s="25" t="s">
        <v>123</v>
      </c>
      <c r="C117" s="16" t="s">
        <v>154</v>
      </c>
      <c r="D117" s="22">
        <v>93</v>
      </c>
      <c r="E117" s="17" t="s">
        <v>158</v>
      </c>
      <c r="F117" s="20">
        <v>1676</v>
      </c>
      <c r="G117" s="21">
        <f t="shared" si="9"/>
        <v>20112</v>
      </c>
      <c r="H117" s="21">
        <f t="shared" si="10"/>
        <v>1117.3333333333333</v>
      </c>
      <c r="I117" s="21">
        <f t="shared" si="11"/>
        <v>300</v>
      </c>
      <c r="J117" s="21"/>
      <c r="K117" s="34">
        <v>115.33</v>
      </c>
      <c r="L117" s="21">
        <f t="shared" si="12"/>
        <v>1532.6633333333332</v>
      </c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28.5" customHeight="1" x14ac:dyDescent="0.25">
      <c r="A118" s="24">
        <f t="shared" si="13"/>
        <v>117</v>
      </c>
      <c r="B118" s="25" t="s">
        <v>124</v>
      </c>
      <c r="C118" s="16" t="s">
        <v>154</v>
      </c>
      <c r="D118" s="22">
        <v>50</v>
      </c>
      <c r="E118" s="17" t="s">
        <v>158</v>
      </c>
      <c r="F118" s="20">
        <v>1676</v>
      </c>
      <c r="G118" s="21">
        <f t="shared" si="9"/>
        <v>20112</v>
      </c>
      <c r="H118" s="21">
        <f t="shared" si="10"/>
        <v>1117.3333333333333</v>
      </c>
      <c r="I118" s="21">
        <f t="shared" si="11"/>
        <v>300</v>
      </c>
      <c r="J118" s="21"/>
      <c r="K118" s="34"/>
      <c r="L118" s="21">
        <f t="shared" si="12"/>
        <v>1417.3333333333333</v>
      </c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28.5" customHeight="1" x14ac:dyDescent="0.25">
      <c r="A119" s="24">
        <f t="shared" si="13"/>
        <v>118</v>
      </c>
      <c r="B119" s="25" t="s">
        <v>46</v>
      </c>
      <c r="C119" s="16" t="s">
        <v>155</v>
      </c>
      <c r="D119" s="22">
        <v>12</v>
      </c>
      <c r="E119" s="17" t="s">
        <v>161</v>
      </c>
      <c r="F119" s="20">
        <v>596</v>
      </c>
      <c r="G119" s="21">
        <f t="shared" si="9"/>
        <v>7152</v>
      </c>
      <c r="H119" s="21">
        <f t="shared" si="10"/>
        <v>397.33333333333331</v>
      </c>
      <c r="I119" s="21">
        <f t="shared" si="11"/>
        <v>300</v>
      </c>
      <c r="J119" s="21">
        <v>62.34</v>
      </c>
      <c r="K119" s="34"/>
      <c r="L119" s="21">
        <f t="shared" si="12"/>
        <v>759.67333333333329</v>
      </c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28.5" customHeight="1" x14ac:dyDescent="0.25">
      <c r="A120" s="24">
        <f t="shared" si="13"/>
        <v>119</v>
      </c>
      <c r="B120" s="25" t="s">
        <v>125</v>
      </c>
      <c r="C120" s="16" t="s">
        <v>154</v>
      </c>
      <c r="D120" s="22">
        <v>16</v>
      </c>
      <c r="E120" s="17" t="s">
        <v>162</v>
      </c>
      <c r="F120" s="20">
        <v>675</v>
      </c>
      <c r="G120" s="21">
        <f t="shared" si="9"/>
        <v>8100</v>
      </c>
      <c r="H120" s="21">
        <f t="shared" si="10"/>
        <v>450</v>
      </c>
      <c r="I120" s="21">
        <f t="shared" si="11"/>
        <v>300</v>
      </c>
      <c r="J120" s="21"/>
      <c r="K120" s="34"/>
      <c r="L120" s="21">
        <f t="shared" si="12"/>
        <v>750</v>
      </c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28.5" customHeight="1" x14ac:dyDescent="0.25">
      <c r="A121" s="24">
        <f t="shared" si="13"/>
        <v>120</v>
      </c>
      <c r="B121" s="25" t="s">
        <v>126</v>
      </c>
      <c r="C121" s="16" t="s">
        <v>154</v>
      </c>
      <c r="D121" s="22">
        <v>64</v>
      </c>
      <c r="E121" s="17" t="s">
        <v>159</v>
      </c>
      <c r="F121" s="20">
        <v>1212</v>
      </c>
      <c r="G121" s="21">
        <f t="shared" si="9"/>
        <v>14544</v>
      </c>
      <c r="H121" s="21">
        <f t="shared" si="10"/>
        <v>808</v>
      </c>
      <c r="I121" s="21">
        <f t="shared" si="11"/>
        <v>300</v>
      </c>
      <c r="J121" s="21">
        <v>202</v>
      </c>
      <c r="K121" s="34"/>
      <c r="L121" s="21">
        <f t="shared" si="12"/>
        <v>1310</v>
      </c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28.5" customHeight="1" x14ac:dyDescent="0.25">
      <c r="A122" s="24">
        <f t="shared" si="13"/>
        <v>121</v>
      </c>
      <c r="B122" s="25" t="s">
        <v>127</v>
      </c>
      <c r="C122" s="16" t="s">
        <v>154</v>
      </c>
      <c r="D122" s="22">
        <v>65</v>
      </c>
      <c r="E122" s="19">
        <v>5</v>
      </c>
      <c r="F122" s="20">
        <v>3247</v>
      </c>
      <c r="G122" s="21">
        <f t="shared" si="9"/>
        <v>38964</v>
      </c>
      <c r="H122" s="21">
        <f t="shared" si="10"/>
        <v>2164.6666666666665</v>
      </c>
      <c r="I122" s="21">
        <f t="shared" si="11"/>
        <v>300</v>
      </c>
      <c r="J122" s="21"/>
      <c r="K122" s="34">
        <v>101.17</v>
      </c>
      <c r="L122" s="21">
        <f t="shared" si="12"/>
        <v>2565.8366666666666</v>
      </c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28.5" customHeight="1" x14ac:dyDescent="0.25">
      <c r="A123" s="24">
        <f t="shared" si="13"/>
        <v>122</v>
      </c>
      <c r="B123" s="25" t="s">
        <v>128</v>
      </c>
      <c r="C123" s="16" t="s">
        <v>154</v>
      </c>
      <c r="D123" s="22">
        <v>8</v>
      </c>
      <c r="E123" s="17" t="s">
        <v>167</v>
      </c>
      <c r="F123" s="20">
        <v>986</v>
      </c>
      <c r="G123" s="21">
        <f t="shared" si="9"/>
        <v>11832</v>
      </c>
      <c r="H123" s="21">
        <f t="shared" si="10"/>
        <v>657.33333333333337</v>
      </c>
      <c r="I123" s="21">
        <f t="shared" si="11"/>
        <v>300</v>
      </c>
      <c r="J123" s="21"/>
      <c r="K123" s="34"/>
      <c r="L123" s="21">
        <f t="shared" si="12"/>
        <v>957.33333333333337</v>
      </c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28.5" customHeight="1" x14ac:dyDescent="0.25">
      <c r="A124" s="24">
        <f t="shared" si="13"/>
        <v>123</v>
      </c>
      <c r="B124" s="25" t="s">
        <v>44</v>
      </c>
      <c r="C124" s="16" t="s">
        <v>154</v>
      </c>
      <c r="D124" s="22">
        <v>106</v>
      </c>
      <c r="E124" s="17" t="s">
        <v>159</v>
      </c>
      <c r="F124" s="20">
        <v>1212</v>
      </c>
      <c r="G124" s="21">
        <f t="shared" si="9"/>
        <v>14544</v>
      </c>
      <c r="H124" s="21">
        <f t="shared" si="10"/>
        <v>808</v>
      </c>
      <c r="I124" s="21">
        <f t="shared" si="11"/>
        <v>300</v>
      </c>
      <c r="J124" s="21"/>
      <c r="K124" s="34"/>
      <c r="L124" s="21">
        <f t="shared" si="12"/>
        <v>1108</v>
      </c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28.5" customHeight="1" x14ac:dyDescent="0.25">
      <c r="A125" s="24">
        <f t="shared" si="13"/>
        <v>124</v>
      </c>
      <c r="B125" s="25" t="s">
        <v>64</v>
      </c>
      <c r="C125" s="16" t="s">
        <v>154</v>
      </c>
      <c r="D125" s="22">
        <v>175</v>
      </c>
      <c r="E125" s="17" t="s">
        <v>160</v>
      </c>
      <c r="F125" s="20">
        <v>3854</v>
      </c>
      <c r="G125" s="21">
        <f t="shared" si="9"/>
        <v>46248</v>
      </c>
      <c r="H125" s="21">
        <f t="shared" si="10"/>
        <v>2569.3333333333335</v>
      </c>
      <c r="I125" s="21">
        <f t="shared" si="11"/>
        <v>300</v>
      </c>
      <c r="J125" s="21"/>
      <c r="K125" s="34"/>
      <c r="L125" s="21">
        <f t="shared" si="12"/>
        <v>2869.3333333333335</v>
      </c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28.5" customHeight="1" x14ac:dyDescent="0.25">
      <c r="A126" s="24">
        <f t="shared" si="13"/>
        <v>125</v>
      </c>
      <c r="B126" s="25" t="s">
        <v>46</v>
      </c>
      <c r="C126" s="16" t="s">
        <v>155</v>
      </c>
      <c r="D126" s="22">
        <v>13</v>
      </c>
      <c r="E126" s="17" t="s">
        <v>161</v>
      </c>
      <c r="F126" s="20">
        <v>596</v>
      </c>
      <c r="G126" s="21">
        <f t="shared" si="9"/>
        <v>7152</v>
      </c>
      <c r="H126" s="21">
        <f t="shared" si="10"/>
        <v>397.33333333333331</v>
      </c>
      <c r="I126" s="21">
        <f t="shared" si="11"/>
        <v>300</v>
      </c>
      <c r="J126" s="21">
        <v>390.75</v>
      </c>
      <c r="K126" s="34"/>
      <c r="L126" s="21">
        <f t="shared" si="12"/>
        <v>1088.0833333333333</v>
      </c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28.5" customHeight="1" x14ac:dyDescent="0.25">
      <c r="A127" s="24">
        <f t="shared" si="13"/>
        <v>126</v>
      </c>
      <c r="B127" s="25" t="s">
        <v>71</v>
      </c>
      <c r="C127" s="16" t="s">
        <v>154</v>
      </c>
      <c r="D127" s="22">
        <v>739</v>
      </c>
      <c r="E127" s="17" t="s">
        <v>159</v>
      </c>
      <c r="F127" s="20">
        <v>1212</v>
      </c>
      <c r="G127" s="21">
        <f t="shared" si="9"/>
        <v>14544</v>
      </c>
      <c r="H127" s="21">
        <f t="shared" si="10"/>
        <v>808</v>
      </c>
      <c r="I127" s="21">
        <f t="shared" si="11"/>
        <v>300</v>
      </c>
      <c r="J127" s="21"/>
      <c r="K127" s="34"/>
      <c r="L127" s="21">
        <f t="shared" si="12"/>
        <v>1108</v>
      </c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28.5" customHeight="1" x14ac:dyDescent="0.25">
      <c r="A128" s="24">
        <f t="shared" si="13"/>
        <v>127</v>
      </c>
      <c r="B128" s="25" t="s">
        <v>130</v>
      </c>
      <c r="C128" s="16" t="s">
        <v>154</v>
      </c>
      <c r="D128" s="22">
        <v>50</v>
      </c>
      <c r="E128" s="17" t="s">
        <v>162</v>
      </c>
      <c r="F128" s="20">
        <v>3247</v>
      </c>
      <c r="G128" s="21">
        <f t="shared" si="9"/>
        <v>38964</v>
      </c>
      <c r="H128" s="21">
        <f t="shared" si="10"/>
        <v>2164.6666666666665</v>
      </c>
      <c r="I128" s="21">
        <f t="shared" si="11"/>
        <v>300</v>
      </c>
      <c r="J128" s="21"/>
      <c r="K128" s="34">
        <v>242.8</v>
      </c>
      <c r="L128" s="21">
        <f t="shared" si="12"/>
        <v>2707.4666666666667</v>
      </c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28.5" customHeight="1" x14ac:dyDescent="0.25">
      <c r="A129" s="24">
        <f t="shared" si="13"/>
        <v>128</v>
      </c>
      <c r="B129" s="25" t="s">
        <v>131</v>
      </c>
      <c r="C129" s="16" t="s">
        <v>154</v>
      </c>
      <c r="D129" s="22">
        <v>30</v>
      </c>
      <c r="E129" s="17" t="s">
        <v>162</v>
      </c>
      <c r="F129" s="20">
        <v>3247</v>
      </c>
      <c r="G129" s="21">
        <f t="shared" si="9"/>
        <v>38964</v>
      </c>
      <c r="H129" s="21">
        <f t="shared" si="10"/>
        <v>2164.6666666666665</v>
      </c>
      <c r="I129" s="21">
        <f t="shared" si="11"/>
        <v>300</v>
      </c>
      <c r="J129" s="21"/>
      <c r="K129" s="34">
        <v>202.33</v>
      </c>
      <c r="L129" s="21">
        <f t="shared" si="12"/>
        <v>2666.9966666666664</v>
      </c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28.5" customHeight="1" x14ac:dyDescent="0.25">
      <c r="A130" s="24">
        <f t="shared" si="13"/>
        <v>129</v>
      </c>
      <c r="B130" s="25" t="s">
        <v>68</v>
      </c>
      <c r="C130" s="16" t="s">
        <v>155</v>
      </c>
      <c r="D130" s="22">
        <v>25</v>
      </c>
      <c r="E130" s="17" t="s">
        <v>163</v>
      </c>
      <c r="F130" s="20">
        <v>561</v>
      </c>
      <c r="G130" s="21">
        <f t="shared" si="9"/>
        <v>6732</v>
      </c>
      <c r="H130" s="21">
        <f t="shared" si="10"/>
        <v>374</v>
      </c>
      <c r="I130" s="21">
        <f t="shared" si="11"/>
        <v>300</v>
      </c>
      <c r="J130" s="21"/>
      <c r="K130" s="34"/>
      <c r="L130" s="21">
        <f t="shared" si="12"/>
        <v>674</v>
      </c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28.5" customHeight="1" x14ac:dyDescent="0.25">
      <c r="A131" s="24">
        <f t="shared" si="13"/>
        <v>130</v>
      </c>
      <c r="B131" s="25" t="s">
        <v>120</v>
      </c>
      <c r="C131" s="16" t="s">
        <v>154</v>
      </c>
      <c r="D131" s="22">
        <v>190</v>
      </c>
      <c r="E131" s="17" t="s">
        <v>158</v>
      </c>
      <c r="F131" s="20">
        <v>1676</v>
      </c>
      <c r="G131" s="21">
        <f t="shared" ref="G131:G181" si="14">+F131*12</f>
        <v>20112</v>
      </c>
      <c r="H131" s="21">
        <f t="shared" ref="H131:H181" si="15">+F131/12*8</f>
        <v>1117.3333333333333</v>
      </c>
      <c r="I131" s="21">
        <f t="shared" ref="I131:I181" si="16">37.5*8</f>
        <v>300</v>
      </c>
      <c r="J131" s="21"/>
      <c r="K131" s="34"/>
      <c r="L131" s="21">
        <f t="shared" ref="L131:L181" si="17">SUM(H131:K131)</f>
        <v>1417.3333333333333</v>
      </c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28.5" customHeight="1" x14ac:dyDescent="0.25">
      <c r="A132" s="24">
        <f t="shared" si="13"/>
        <v>131</v>
      </c>
      <c r="B132" s="25" t="s">
        <v>124</v>
      </c>
      <c r="C132" s="16" t="s">
        <v>154</v>
      </c>
      <c r="D132" s="22">
        <v>121</v>
      </c>
      <c r="E132" s="17" t="s">
        <v>158</v>
      </c>
      <c r="F132" s="20">
        <v>1676</v>
      </c>
      <c r="G132" s="21">
        <f t="shared" si="14"/>
        <v>20112</v>
      </c>
      <c r="H132" s="21">
        <f t="shared" si="15"/>
        <v>1117.3333333333333</v>
      </c>
      <c r="I132" s="21">
        <f t="shared" si="16"/>
        <v>300</v>
      </c>
      <c r="J132" s="21"/>
      <c r="K132" s="34">
        <v>207.6</v>
      </c>
      <c r="L132" s="21">
        <f t="shared" si="17"/>
        <v>1624.9333333333332</v>
      </c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28.5" customHeight="1" x14ac:dyDescent="0.25">
      <c r="A133" s="24">
        <f t="shared" si="13"/>
        <v>132</v>
      </c>
      <c r="B133" s="25" t="s">
        <v>48</v>
      </c>
      <c r="C133" s="16" t="s">
        <v>154</v>
      </c>
      <c r="D133" s="22" t="s">
        <v>168</v>
      </c>
      <c r="E133" s="17" t="s">
        <v>159</v>
      </c>
      <c r="F133" s="20">
        <v>1212</v>
      </c>
      <c r="G133" s="21">
        <f t="shared" si="14"/>
        <v>14544</v>
      </c>
      <c r="H133" s="21">
        <f t="shared" si="15"/>
        <v>808</v>
      </c>
      <c r="I133" s="21">
        <f t="shared" si="16"/>
        <v>300</v>
      </c>
      <c r="J133" s="21"/>
      <c r="K133" s="34"/>
      <c r="L133" s="21">
        <f t="shared" si="17"/>
        <v>1108</v>
      </c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28.5" customHeight="1" x14ac:dyDescent="0.25">
      <c r="A134" s="24">
        <f t="shared" ref="A134:A147" si="18">+A133+1</f>
        <v>133</v>
      </c>
      <c r="B134" s="25" t="s">
        <v>42</v>
      </c>
      <c r="C134" s="16" t="s">
        <v>154</v>
      </c>
      <c r="D134" s="22">
        <v>20</v>
      </c>
      <c r="E134" s="17" t="s">
        <v>158</v>
      </c>
      <c r="F134" s="20">
        <v>1676</v>
      </c>
      <c r="G134" s="21">
        <f t="shared" si="14"/>
        <v>20112</v>
      </c>
      <c r="H134" s="21">
        <f t="shared" si="15"/>
        <v>1117.3333333333333</v>
      </c>
      <c r="I134" s="21">
        <f t="shared" si="16"/>
        <v>300</v>
      </c>
      <c r="J134" s="21"/>
      <c r="K134" s="34"/>
      <c r="L134" s="21">
        <f t="shared" si="17"/>
        <v>1417.3333333333333</v>
      </c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28.5" customHeight="1" x14ac:dyDescent="0.25">
      <c r="A135" s="24">
        <f t="shared" si="18"/>
        <v>134</v>
      </c>
      <c r="B135" s="25" t="s">
        <v>132</v>
      </c>
      <c r="C135" s="16" t="s">
        <v>154</v>
      </c>
      <c r="D135" s="22">
        <v>200</v>
      </c>
      <c r="E135" s="17" t="s">
        <v>162</v>
      </c>
      <c r="F135" s="20">
        <v>3247</v>
      </c>
      <c r="G135" s="21">
        <f t="shared" si="14"/>
        <v>38964</v>
      </c>
      <c r="H135" s="21">
        <f t="shared" si="15"/>
        <v>2164.6666666666665</v>
      </c>
      <c r="I135" s="21">
        <f t="shared" si="16"/>
        <v>300</v>
      </c>
      <c r="J135" s="21"/>
      <c r="K135" s="34"/>
      <c r="L135" s="21">
        <f t="shared" si="17"/>
        <v>2464.6666666666665</v>
      </c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28.5" customHeight="1" x14ac:dyDescent="0.25">
      <c r="A136" s="24">
        <f t="shared" si="18"/>
        <v>135</v>
      </c>
      <c r="B136" s="25" t="s">
        <v>133</v>
      </c>
      <c r="C136" s="16" t="s">
        <v>154</v>
      </c>
      <c r="D136" s="22">
        <v>10</v>
      </c>
      <c r="E136" s="17" t="s">
        <v>159</v>
      </c>
      <c r="F136" s="20">
        <v>1212</v>
      </c>
      <c r="G136" s="21">
        <f t="shared" si="14"/>
        <v>14544</v>
      </c>
      <c r="H136" s="21">
        <f t="shared" si="15"/>
        <v>808</v>
      </c>
      <c r="I136" s="21">
        <f t="shared" si="16"/>
        <v>300</v>
      </c>
      <c r="J136" s="21"/>
      <c r="K136" s="34">
        <v>385.34</v>
      </c>
      <c r="L136" s="21">
        <f t="shared" si="17"/>
        <v>1493.34</v>
      </c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28.5" customHeight="1" x14ac:dyDescent="0.25">
      <c r="A137" s="24">
        <f t="shared" si="18"/>
        <v>136</v>
      </c>
      <c r="B137" s="25" t="s">
        <v>134</v>
      </c>
      <c r="C137" s="16" t="s">
        <v>154</v>
      </c>
      <c r="D137" s="22">
        <v>75</v>
      </c>
      <c r="E137" s="17" t="s">
        <v>158</v>
      </c>
      <c r="F137" s="20">
        <v>1676</v>
      </c>
      <c r="G137" s="21">
        <f t="shared" si="14"/>
        <v>20112</v>
      </c>
      <c r="H137" s="21">
        <f t="shared" si="15"/>
        <v>1117.3333333333333</v>
      </c>
      <c r="I137" s="21">
        <f t="shared" si="16"/>
        <v>300</v>
      </c>
      <c r="J137" s="21"/>
      <c r="K137" s="34">
        <v>23.07</v>
      </c>
      <c r="L137" s="21">
        <f t="shared" si="17"/>
        <v>1440.4033333333332</v>
      </c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28.5" customHeight="1" x14ac:dyDescent="0.25">
      <c r="A138" s="24">
        <f t="shared" si="18"/>
        <v>137</v>
      </c>
      <c r="B138" s="25" t="s">
        <v>135</v>
      </c>
      <c r="C138" s="16" t="s">
        <v>154</v>
      </c>
      <c r="D138" s="22">
        <v>21</v>
      </c>
      <c r="E138" s="17" t="s">
        <v>156</v>
      </c>
      <c r="F138" s="20">
        <v>817</v>
      </c>
      <c r="G138" s="21">
        <f t="shared" si="14"/>
        <v>9804</v>
      </c>
      <c r="H138" s="21">
        <f t="shared" si="15"/>
        <v>544.66666666666663</v>
      </c>
      <c r="I138" s="21">
        <f t="shared" si="16"/>
        <v>300</v>
      </c>
      <c r="J138" s="21">
        <v>81.06</v>
      </c>
      <c r="K138" s="34"/>
      <c r="L138" s="21">
        <f t="shared" si="17"/>
        <v>925.72666666666669</v>
      </c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28.5" customHeight="1" x14ac:dyDescent="0.25">
      <c r="A139" s="24">
        <f t="shared" si="18"/>
        <v>138</v>
      </c>
      <c r="B139" s="25" t="s">
        <v>114</v>
      </c>
      <c r="C139" s="16" t="s">
        <v>154</v>
      </c>
      <c r="D139" s="22">
        <v>38</v>
      </c>
      <c r="E139" s="17" t="s">
        <v>158</v>
      </c>
      <c r="F139" s="20">
        <v>1676</v>
      </c>
      <c r="G139" s="21">
        <f t="shared" si="14"/>
        <v>20112</v>
      </c>
      <c r="H139" s="21">
        <f t="shared" si="15"/>
        <v>1117.3333333333333</v>
      </c>
      <c r="I139" s="21">
        <f t="shared" si="16"/>
        <v>300</v>
      </c>
      <c r="J139" s="21"/>
      <c r="K139" s="34"/>
      <c r="L139" s="21">
        <f t="shared" si="17"/>
        <v>1417.3333333333333</v>
      </c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28.5" customHeight="1" x14ac:dyDescent="0.25">
      <c r="A140" s="24">
        <f t="shared" si="18"/>
        <v>139</v>
      </c>
      <c r="B140" s="25" t="s">
        <v>114</v>
      </c>
      <c r="C140" s="16" t="s">
        <v>154</v>
      </c>
      <c r="D140" s="22">
        <v>103</v>
      </c>
      <c r="E140" s="17" t="s">
        <v>158</v>
      </c>
      <c r="F140" s="20">
        <v>1676</v>
      </c>
      <c r="G140" s="21">
        <f t="shared" si="14"/>
        <v>20112</v>
      </c>
      <c r="H140" s="21">
        <f t="shared" si="15"/>
        <v>1117.3333333333333</v>
      </c>
      <c r="I140" s="21">
        <f t="shared" si="16"/>
        <v>300</v>
      </c>
      <c r="J140" s="21"/>
      <c r="K140" s="34"/>
      <c r="L140" s="21">
        <f t="shared" si="17"/>
        <v>1417.3333333333333</v>
      </c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28.5" customHeight="1" x14ac:dyDescent="0.25">
      <c r="A141" s="24">
        <f t="shared" si="18"/>
        <v>140</v>
      </c>
      <c r="B141" s="25" t="s">
        <v>46</v>
      </c>
      <c r="C141" s="16" t="s">
        <v>155</v>
      </c>
      <c r="D141" s="22">
        <v>3</v>
      </c>
      <c r="E141" s="17" t="s">
        <v>161</v>
      </c>
      <c r="F141" s="20">
        <v>596</v>
      </c>
      <c r="G141" s="21">
        <f t="shared" si="14"/>
        <v>7152</v>
      </c>
      <c r="H141" s="21">
        <f t="shared" si="15"/>
        <v>397.33333333333331</v>
      </c>
      <c r="I141" s="21">
        <f t="shared" si="16"/>
        <v>300</v>
      </c>
      <c r="J141" s="21">
        <v>857.7</v>
      </c>
      <c r="K141" s="34"/>
      <c r="L141" s="21">
        <f t="shared" si="17"/>
        <v>1555.0333333333333</v>
      </c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28.5" customHeight="1" x14ac:dyDescent="0.25">
      <c r="A142" s="24">
        <f t="shared" si="18"/>
        <v>141</v>
      </c>
      <c r="B142" s="25" t="s">
        <v>68</v>
      </c>
      <c r="C142" s="16" t="s">
        <v>155</v>
      </c>
      <c r="D142" s="22">
        <v>2</v>
      </c>
      <c r="E142" s="17" t="s">
        <v>163</v>
      </c>
      <c r="F142" s="20">
        <v>561</v>
      </c>
      <c r="G142" s="21">
        <f t="shared" si="14"/>
        <v>6732</v>
      </c>
      <c r="H142" s="21">
        <f t="shared" si="15"/>
        <v>374</v>
      </c>
      <c r="I142" s="21">
        <f t="shared" si="16"/>
        <v>300</v>
      </c>
      <c r="J142" s="21"/>
      <c r="K142" s="34"/>
      <c r="L142" s="21">
        <f t="shared" si="17"/>
        <v>674</v>
      </c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28.5" customHeight="1" x14ac:dyDescent="0.25">
      <c r="A143" s="24">
        <f t="shared" si="18"/>
        <v>142</v>
      </c>
      <c r="B143" s="25" t="s">
        <v>108</v>
      </c>
      <c r="C143" s="16" t="s">
        <v>154</v>
      </c>
      <c r="D143" s="22">
        <v>70</v>
      </c>
      <c r="E143" s="17" t="s">
        <v>159</v>
      </c>
      <c r="F143" s="20">
        <v>1212</v>
      </c>
      <c r="G143" s="21">
        <f t="shared" si="14"/>
        <v>14544</v>
      </c>
      <c r="H143" s="21">
        <f t="shared" si="15"/>
        <v>808</v>
      </c>
      <c r="I143" s="21">
        <f t="shared" si="16"/>
        <v>300</v>
      </c>
      <c r="J143" s="21"/>
      <c r="K143" s="34">
        <v>678.33</v>
      </c>
      <c r="L143" s="21">
        <f t="shared" si="17"/>
        <v>1786.33</v>
      </c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28.5" customHeight="1" x14ac:dyDescent="0.25">
      <c r="A144" s="24">
        <f t="shared" si="18"/>
        <v>143</v>
      </c>
      <c r="B144" s="25" t="s">
        <v>136</v>
      </c>
      <c r="C144" s="16" t="s">
        <v>154</v>
      </c>
      <c r="D144" s="22">
        <v>77</v>
      </c>
      <c r="E144" s="17" t="s">
        <v>158</v>
      </c>
      <c r="F144" s="20">
        <v>1676</v>
      </c>
      <c r="G144" s="21">
        <f t="shared" si="14"/>
        <v>20112</v>
      </c>
      <c r="H144" s="21">
        <f t="shared" si="15"/>
        <v>1117.3333333333333</v>
      </c>
      <c r="I144" s="21">
        <f t="shared" si="16"/>
        <v>300</v>
      </c>
      <c r="J144" s="21"/>
      <c r="K144" s="34">
        <v>1084.1400000000001</v>
      </c>
      <c r="L144" s="21">
        <f t="shared" si="17"/>
        <v>2501.4733333333334</v>
      </c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28.5" customHeight="1" x14ac:dyDescent="0.25">
      <c r="A145" s="24">
        <f t="shared" si="18"/>
        <v>144</v>
      </c>
      <c r="B145" s="25" t="s">
        <v>137</v>
      </c>
      <c r="C145" s="16" t="s">
        <v>154</v>
      </c>
      <c r="D145" s="22">
        <v>44</v>
      </c>
      <c r="E145" s="17" t="s">
        <v>158</v>
      </c>
      <c r="F145" s="20">
        <v>1676</v>
      </c>
      <c r="G145" s="21">
        <f t="shared" si="14"/>
        <v>20112</v>
      </c>
      <c r="H145" s="21">
        <f t="shared" si="15"/>
        <v>1117.3333333333333</v>
      </c>
      <c r="I145" s="21">
        <f t="shared" si="16"/>
        <v>300</v>
      </c>
      <c r="J145" s="21"/>
      <c r="K145" s="34"/>
      <c r="L145" s="21">
        <f t="shared" si="17"/>
        <v>1417.3333333333333</v>
      </c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28.5" customHeight="1" x14ac:dyDescent="0.25">
      <c r="A146" s="24">
        <f t="shared" si="18"/>
        <v>145</v>
      </c>
      <c r="B146" s="25" t="s">
        <v>46</v>
      </c>
      <c r="C146" s="16" t="s">
        <v>155</v>
      </c>
      <c r="D146" s="22">
        <v>6</v>
      </c>
      <c r="E146" s="17" t="s">
        <v>161</v>
      </c>
      <c r="F146" s="20">
        <v>596</v>
      </c>
      <c r="G146" s="21">
        <f t="shared" si="14"/>
        <v>7152</v>
      </c>
      <c r="H146" s="21">
        <f t="shared" si="15"/>
        <v>397.33333333333331</v>
      </c>
      <c r="I146" s="21">
        <f t="shared" si="16"/>
        <v>300</v>
      </c>
      <c r="J146" s="21">
        <v>458.84000000000003</v>
      </c>
      <c r="K146" s="34"/>
      <c r="L146" s="21">
        <f t="shared" si="17"/>
        <v>1156.1733333333332</v>
      </c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28.5" customHeight="1" x14ac:dyDescent="0.25">
      <c r="A147" s="24">
        <f t="shared" si="18"/>
        <v>146</v>
      </c>
      <c r="B147" s="25" t="s">
        <v>138</v>
      </c>
      <c r="C147" s="16" t="s">
        <v>154</v>
      </c>
      <c r="D147" s="22">
        <v>59</v>
      </c>
      <c r="E147" s="17" t="s">
        <v>158</v>
      </c>
      <c r="F147" s="20">
        <v>1676</v>
      </c>
      <c r="G147" s="21">
        <f t="shared" si="14"/>
        <v>20112</v>
      </c>
      <c r="H147" s="21">
        <f t="shared" si="15"/>
        <v>1117.3333333333333</v>
      </c>
      <c r="I147" s="21">
        <f t="shared" si="16"/>
        <v>300</v>
      </c>
      <c r="J147" s="21"/>
      <c r="K147" s="34"/>
      <c r="L147" s="21">
        <f t="shared" si="17"/>
        <v>1417.3333333333333</v>
      </c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28.5" customHeight="1" x14ac:dyDescent="0.25">
      <c r="A148" s="24">
        <f t="shared" ref="A148:A181" si="19">+A147+1</f>
        <v>147</v>
      </c>
      <c r="B148" s="25" t="s">
        <v>73</v>
      </c>
      <c r="C148" s="16" t="s">
        <v>154</v>
      </c>
      <c r="D148" s="22">
        <v>25</v>
      </c>
      <c r="E148" s="17" t="s">
        <v>159</v>
      </c>
      <c r="F148" s="20">
        <v>1212</v>
      </c>
      <c r="G148" s="21">
        <f t="shared" si="14"/>
        <v>14544</v>
      </c>
      <c r="H148" s="21">
        <f t="shared" si="15"/>
        <v>808</v>
      </c>
      <c r="I148" s="21">
        <f t="shared" si="16"/>
        <v>300</v>
      </c>
      <c r="J148" s="21"/>
      <c r="K148" s="34"/>
      <c r="L148" s="21">
        <f t="shared" si="17"/>
        <v>1108</v>
      </c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28.5" customHeight="1" x14ac:dyDescent="0.25">
      <c r="A149" s="24">
        <f t="shared" si="19"/>
        <v>148</v>
      </c>
      <c r="B149" s="25" t="s">
        <v>126</v>
      </c>
      <c r="C149" s="16" t="s">
        <v>154</v>
      </c>
      <c r="D149" s="22">
        <v>15</v>
      </c>
      <c r="E149" s="17" t="s">
        <v>159</v>
      </c>
      <c r="F149" s="20">
        <v>1212</v>
      </c>
      <c r="G149" s="21">
        <f t="shared" si="14"/>
        <v>14544</v>
      </c>
      <c r="H149" s="21">
        <f t="shared" si="15"/>
        <v>808</v>
      </c>
      <c r="I149" s="21">
        <f t="shared" si="16"/>
        <v>300</v>
      </c>
      <c r="J149" s="21"/>
      <c r="K149" s="34"/>
      <c r="L149" s="21">
        <f t="shared" si="17"/>
        <v>1108</v>
      </c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28.5" customHeight="1" x14ac:dyDescent="0.25">
      <c r="A150" s="24">
        <f t="shared" si="19"/>
        <v>149</v>
      </c>
      <c r="B150" s="25" t="s">
        <v>139</v>
      </c>
      <c r="C150" s="16" t="s">
        <v>154</v>
      </c>
      <c r="D150" s="22">
        <v>79</v>
      </c>
      <c r="E150" s="17" t="s">
        <v>158</v>
      </c>
      <c r="F150" s="20">
        <v>1676</v>
      </c>
      <c r="G150" s="21">
        <f t="shared" si="14"/>
        <v>20112</v>
      </c>
      <c r="H150" s="21">
        <f t="shared" si="15"/>
        <v>1117.3333333333333</v>
      </c>
      <c r="I150" s="21">
        <f t="shared" si="16"/>
        <v>300</v>
      </c>
      <c r="J150" s="21"/>
      <c r="K150" s="34"/>
      <c r="L150" s="21">
        <f t="shared" si="17"/>
        <v>1417.3333333333333</v>
      </c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28.5" customHeight="1" x14ac:dyDescent="0.25">
      <c r="A151" s="24">
        <f t="shared" si="19"/>
        <v>150</v>
      </c>
      <c r="B151" s="25" t="s">
        <v>140</v>
      </c>
      <c r="C151" s="16" t="s">
        <v>154</v>
      </c>
      <c r="D151" s="22">
        <v>52</v>
      </c>
      <c r="E151" s="17" t="s">
        <v>158</v>
      </c>
      <c r="F151" s="20">
        <v>1676</v>
      </c>
      <c r="G151" s="21">
        <f t="shared" si="14"/>
        <v>20112</v>
      </c>
      <c r="H151" s="21">
        <f t="shared" si="15"/>
        <v>1117.3333333333333</v>
      </c>
      <c r="I151" s="21">
        <f t="shared" si="16"/>
        <v>300</v>
      </c>
      <c r="J151" s="21"/>
      <c r="K151" s="34">
        <v>115.33</v>
      </c>
      <c r="L151" s="21">
        <f t="shared" si="17"/>
        <v>1532.6633333333332</v>
      </c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28.5" customHeight="1" x14ac:dyDescent="0.25">
      <c r="A152" s="24">
        <f t="shared" si="19"/>
        <v>151</v>
      </c>
      <c r="B152" s="25" t="s">
        <v>46</v>
      </c>
      <c r="C152" s="16" t="s">
        <v>155</v>
      </c>
      <c r="D152" s="22">
        <v>4</v>
      </c>
      <c r="E152" s="17" t="s">
        <v>161</v>
      </c>
      <c r="F152" s="20">
        <v>596</v>
      </c>
      <c r="G152" s="21">
        <f t="shared" si="14"/>
        <v>7152</v>
      </c>
      <c r="H152" s="21">
        <f t="shared" si="15"/>
        <v>397.33333333333331</v>
      </c>
      <c r="I152" s="21">
        <f t="shared" si="16"/>
        <v>300</v>
      </c>
      <c r="J152" s="21">
        <v>923.54</v>
      </c>
      <c r="K152" s="34"/>
      <c r="L152" s="21">
        <f t="shared" si="17"/>
        <v>1620.8733333333332</v>
      </c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28.5" customHeight="1" x14ac:dyDescent="0.25">
      <c r="A153" s="24">
        <f t="shared" si="19"/>
        <v>152</v>
      </c>
      <c r="B153" s="25" t="s">
        <v>48</v>
      </c>
      <c r="C153" s="16" t="s">
        <v>154</v>
      </c>
      <c r="D153" s="22">
        <v>68</v>
      </c>
      <c r="E153" s="17" t="s">
        <v>159</v>
      </c>
      <c r="F153" s="20">
        <v>1212</v>
      </c>
      <c r="G153" s="21">
        <f t="shared" si="14"/>
        <v>14544</v>
      </c>
      <c r="H153" s="21">
        <f t="shared" si="15"/>
        <v>808</v>
      </c>
      <c r="I153" s="21">
        <f t="shared" si="16"/>
        <v>300</v>
      </c>
      <c r="J153" s="21"/>
      <c r="K153" s="34"/>
      <c r="L153" s="21">
        <f t="shared" si="17"/>
        <v>1108</v>
      </c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28.5" customHeight="1" x14ac:dyDescent="0.25">
      <c r="A154" s="24">
        <f t="shared" si="19"/>
        <v>153</v>
      </c>
      <c r="B154" s="25" t="s">
        <v>141</v>
      </c>
      <c r="C154" s="16" t="s">
        <v>154</v>
      </c>
      <c r="D154" s="22">
        <v>5</v>
      </c>
      <c r="E154" s="17" t="s">
        <v>165</v>
      </c>
      <c r="F154" s="20">
        <v>4463</v>
      </c>
      <c r="G154" s="21">
        <f t="shared" si="14"/>
        <v>53556</v>
      </c>
      <c r="H154" s="21">
        <f t="shared" si="15"/>
        <v>2975.3333333333335</v>
      </c>
      <c r="I154" s="21">
        <f t="shared" si="16"/>
        <v>300</v>
      </c>
      <c r="J154" s="21"/>
      <c r="K154" s="34"/>
      <c r="L154" s="21">
        <f t="shared" si="17"/>
        <v>3275.3333333333335</v>
      </c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28.5" customHeight="1" x14ac:dyDescent="0.25">
      <c r="A155" s="24">
        <f t="shared" si="19"/>
        <v>154</v>
      </c>
      <c r="B155" s="25" t="s">
        <v>142</v>
      </c>
      <c r="C155" s="16" t="s">
        <v>154</v>
      </c>
      <c r="D155" s="22">
        <v>87</v>
      </c>
      <c r="E155" s="17" t="s">
        <v>159</v>
      </c>
      <c r="F155" s="20">
        <v>1212</v>
      </c>
      <c r="G155" s="21">
        <f t="shared" si="14"/>
        <v>14544</v>
      </c>
      <c r="H155" s="21">
        <f t="shared" si="15"/>
        <v>808</v>
      </c>
      <c r="I155" s="21">
        <f t="shared" si="16"/>
        <v>300</v>
      </c>
      <c r="J155" s="21"/>
      <c r="K155" s="34"/>
      <c r="L155" s="21">
        <f t="shared" si="17"/>
        <v>1108</v>
      </c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28.5" customHeight="1" x14ac:dyDescent="0.25">
      <c r="A156" s="24">
        <f t="shared" si="19"/>
        <v>155</v>
      </c>
      <c r="B156" s="25" t="s">
        <v>109</v>
      </c>
      <c r="C156" s="16" t="s">
        <v>154</v>
      </c>
      <c r="D156" s="22">
        <v>102</v>
      </c>
      <c r="E156" s="17" t="s">
        <v>158</v>
      </c>
      <c r="F156" s="20">
        <v>1676</v>
      </c>
      <c r="G156" s="21">
        <f t="shared" si="14"/>
        <v>20112</v>
      </c>
      <c r="H156" s="21">
        <f t="shared" si="15"/>
        <v>1117.3333333333333</v>
      </c>
      <c r="I156" s="21">
        <f t="shared" si="16"/>
        <v>300</v>
      </c>
      <c r="J156" s="21"/>
      <c r="K156" s="34">
        <f>523.66+116.73</f>
        <v>640.39</v>
      </c>
      <c r="L156" s="21">
        <f t="shared" si="17"/>
        <v>2057.7233333333334</v>
      </c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28.5" customHeight="1" x14ac:dyDescent="0.25">
      <c r="A157" s="24">
        <f t="shared" si="19"/>
        <v>156</v>
      </c>
      <c r="B157" s="25" t="s">
        <v>46</v>
      </c>
      <c r="C157" s="16" t="s">
        <v>155</v>
      </c>
      <c r="D157" s="22">
        <v>8</v>
      </c>
      <c r="E157" s="17" t="s">
        <v>161</v>
      </c>
      <c r="F157" s="20">
        <v>596</v>
      </c>
      <c r="G157" s="21">
        <f t="shared" si="14"/>
        <v>7152</v>
      </c>
      <c r="H157" s="21">
        <f t="shared" si="15"/>
        <v>397.33333333333331</v>
      </c>
      <c r="I157" s="21">
        <f t="shared" si="16"/>
        <v>300</v>
      </c>
      <c r="J157" s="21">
        <v>30.5</v>
      </c>
      <c r="K157" s="34"/>
      <c r="L157" s="21">
        <f t="shared" si="17"/>
        <v>727.83333333333326</v>
      </c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28.5" customHeight="1" x14ac:dyDescent="0.25">
      <c r="A158" s="24">
        <f t="shared" si="19"/>
        <v>157</v>
      </c>
      <c r="B158" s="25" t="s">
        <v>46</v>
      </c>
      <c r="C158" s="16" t="s">
        <v>155</v>
      </c>
      <c r="D158" s="22">
        <v>10</v>
      </c>
      <c r="E158" s="17" t="s">
        <v>161</v>
      </c>
      <c r="F158" s="20">
        <v>596</v>
      </c>
      <c r="G158" s="21">
        <f t="shared" si="14"/>
        <v>7152</v>
      </c>
      <c r="H158" s="21">
        <f t="shared" si="15"/>
        <v>397.33333333333331</v>
      </c>
      <c r="I158" s="21">
        <f t="shared" si="16"/>
        <v>300</v>
      </c>
      <c r="J158" s="21">
        <v>874.25</v>
      </c>
      <c r="K158" s="34"/>
      <c r="L158" s="21">
        <f t="shared" si="17"/>
        <v>1571.5833333333333</v>
      </c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28.5" customHeight="1" x14ac:dyDescent="0.25">
      <c r="A159" s="24">
        <f t="shared" si="19"/>
        <v>158</v>
      </c>
      <c r="B159" s="25" t="s">
        <v>143</v>
      </c>
      <c r="C159" s="16" t="s">
        <v>154</v>
      </c>
      <c r="D159" s="22">
        <v>49</v>
      </c>
      <c r="E159" s="17" t="s">
        <v>158</v>
      </c>
      <c r="F159" s="20">
        <v>1676</v>
      </c>
      <c r="G159" s="21">
        <f t="shared" si="14"/>
        <v>20112</v>
      </c>
      <c r="H159" s="21">
        <f t="shared" si="15"/>
        <v>1117.3333333333333</v>
      </c>
      <c r="I159" s="21">
        <f t="shared" si="16"/>
        <v>300</v>
      </c>
      <c r="J159" s="21"/>
      <c r="K159" s="34">
        <v>942.59</v>
      </c>
      <c r="L159" s="21">
        <f t="shared" si="17"/>
        <v>2359.9233333333332</v>
      </c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28.5" customHeight="1" x14ac:dyDescent="0.25">
      <c r="A160" s="24">
        <f t="shared" si="19"/>
        <v>159</v>
      </c>
      <c r="B160" s="25" t="s">
        <v>46</v>
      </c>
      <c r="C160" s="16" t="s">
        <v>155</v>
      </c>
      <c r="D160" s="22">
        <v>22</v>
      </c>
      <c r="E160" s="17" t="s">
        <v>161</v>
      </c>
      <c r="F160" s="20">
        <v>596</v>
      </c>
      <c r="G160" s="21">
        <f t="shared" si="14"/>
        <v>7152</v>
      </c>
      <c r="H160" s="21">
        <f t="shared" si="15"/>
        <v>397.33333333333331</v>
      </c>
      <c r="I160" s="21">
        <f t="shared" si="16"/>
        <v>300</v>
      </c>
      <c r="J160" s="21">
        <v>35.92</v>
      </c>
      <c r="K160" s="34"/>
      <c r="L160" s="21">
        <f t="shared" si="17"/>
        <v>733.25333333333322</v>
      </c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28.5" customHeight="1" x14ac:dyDescent="0.25">
      <c r="A161" s="24">
        <f t="shared" si="19"/>
        <v>160</v>
      </c>
      <c r="B161" s="25" t="s">
        <v>144</v>
      </c>
      <c r="C161" s="16" t="s">
        <v>154</v>
      </c>
      <c r="D161" s="22">
        <v>15</v>
      </c>
      <c r="E161" s="17" t="s">
        <v>160</v>
      </c>
      <c r="F161" s="20">
        <v>3854</v>
      </c>
      <c r="G161" s="21">
        <f t="shared" si="14"/>
        <v>46248</v>
      </c>
      <c r="H161" s="21">
        <f t="shared" si="15"/>
        <v>2569.3333333333335</v>
      </c>
      <c r="I161" s="21">
        <f t="shared" si="16"/>
        <v>300</v>
      </c>
      <c r="J161" s="21"/>
      <c r="K161" s="34"/>
      <c r="L161" s="21">
        <f t="shared" si="17"/>
        <v>2869.3333333333335</v>
      </c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28.5" customHeight="1" x14ac:dyDescent="0.25">
      <c r="A162" s="24">
        <f t="shared" si="19"/>
        <v>161</v>
      </c>
      <c r="B162" s="25" t="s">
        <v>145</v>
      </c>
      <c r="C162" s="16" t="s">
        <v>154</v>
      </c>
      <c r="D162" s="22">
        <v>158</v>
      </c>
      <c r="E162" s="18">
        <v>1</v>
      </c>
      <c r="F162" s="20">
        <v>2115</v>
      </c>
      <c r="G162" s="21">
        <f t="shared" si="14"/>
        <v>25380</v>
      </c>
      <c r="H162" s="21">
        <f t="shared" si="15"/>
        <v>1410</v>
      </c>
      <c r="I162" s="21">
        <f t="shared" si="16"/>
        <v>300</v>
      </c>
      <c r="J162" s="21"/>
      <c r="K162" s="34"/>
      <c r="L162" s="21">
        <f t="shared" si="17"/>
        <v>1710</v>
      </c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28.5" customHeight="1" x14ac:dyDescent="0.25">
      <c r="A163" s="24">
        <f t="shared" si="19"/>
        <v>162</v>
      </c>
      <c r="B163" s="25" t="s">
        <v>146</v>
      </c>
      <c r="C163" s="16" t="s">
        <v>154</v>
      </c>
      <c r="D163" s="22">
        <v>70</v>
      </c>
      <c r="E163" s="17" t="s">
        <v>162</v>
      </c>
      <c r="F163" s="20">
        <v>3247</v>
      </c>
      <c r="G163" s="21">
        <f t="shared" si="14"/>
        <v>38964</v>
      </c>
      <c r="H163" s="21">
        <f t="shared" si="15"/>
        <v>2164.6666666666665</v>
      </c>
      <c r="I163" s="21">
        <f t="shared" si="16"/>
        <v>300</v>
      </c>
      <c r="J163" s="21"/>
      <c r="K163" s="34">
        <v>263.04000000000002</v>
      </c>
      <c r="L163" s="21">
        <f t="shared" si="17"/>
        <v>2727.7066666666665</v>
      </c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28.5" customHeight="1" x14ac:dyDescent="0.25">
      <c r="A164" s="24">
        <f t="shared" si="19"/>
        <v>163</v>
      </c>
      <c r="B164" s="25" t="s">
        <v>147</v>
      </c>
      <c r="C164" s="16" t="s">
        <v>154</v>
      </c>
      <c r="D164" s="22">
        <v>25</v>
      </c>
      <c r="E164" s="17" t="s">
        <v>162</v>
      </c>
      <c r="F164" s="20">
        <v>3247</v>
      </c>
      <c r="G164" s="21">
        <f t="shared" si="14"/>
        <v>38964</v>
      </c>
      <c r="H164" s="21">
        <f t="shared" si="15"/>
        <v>2164.6666666666665</v>
      </c>
      <c r="I164" s="21">
        <f t="shared" si="16"/>
        <v>300</v>
      </c>
      <c r="J164" s="21"/>
      <c r="K164" s="34">
        <v>202.34</v>
      </c>
      <c r="L164" s="21">
        <f t="shared" si="17"/>
        <v>2667.0066666666667</v>
      </c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28.5" customHeight="1" x14ac:dyDescent="0.25">
      <c r="A165" s="24">
        <f t="shared" si="19"/>
        <v>164</v>
      </c>
      <c r="B165" s="25" t="s">
        <v>148</v>
      </c>
      <c r="C165" s="16" t="s">
        <v>154</v>
      </c>
      <c r="D165" s="22">
        <v>120</v>
      </c>
      <c r="E165" s="17" t="s">
        <v>159</v>
      </c>
      <c r="F165" s="20">
        <v>1212</v>
      </c>
      <c r="G165" s="21">
        <f t="shared" si="14"/>
        <v>14544</v>
      </c>
      <c r="H165" s="21">
        <f t="shared" si="15"/>
        <v>808</v>
      </c>
      <c r="I165" s="21">
        <f t="shared" si="16"/>
        <v>300</v>
      </c>
      <c r="J165" s="21"/>
      <c r="K165" s="34"/>
      <c r="L165" s="21">
        <f t="shared" si="17"/>
        <v>1108</v>
      </c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28.5" customHeight="1" x14ac:dyDescent="0.25">
      <c r="A166" s="24">
        <f t="shared" si="19"/>
        <v>165</v>
      </c>
      <c r="B166" s="25" t="s">
        <v>46</v>
      </c>
      <c r="C166" s="16" t="s">
        <v>155</v>
      </c>
      <c r="D166" s="22">
        <v>26</v>
      </c>
      <c r="E166" s="17" t="s">
        <v>161</v>
      </c>
      <c r="F166" s="20">
        <v>596</v>
      </c>
      <c r="G166" s="21">
        <f t="shared" si="14"/>
        <v>7152</v>
      </c>
      <c r="H166" s="21">
        <f t="shared" si="15"/>
        <v>397.33333333333331</v>
      </c>
      <c r="I166" s="21">
        <f t="shared" si="16"/>
        <v>300</v>
      </c>
      <c r="J166" s="21"/>
      <c r="K166" s="34"/>
      <c r="L166" s="21">
        <f t="shared" si="17"/>
        <v>697.33333333333326</v>
      </c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28.5" customHeight="1" x14ac:dyDescent="0.25">
      <c r="A167" s="24">
        <f t="shared" si="19"/>
        <v>166</v>
      </c>
      <c r="B167" s="25" t="s">
        <v>46</v>
      </c>
      <c r="C167" s="16" t="s">
        <v>155</v>
      </c>
      <c r="D167" s="22">
        <v>9</v>
      </c>
      <c r="E167" s="17" t="s">
        <v>161</v>
      </c>
      <c r="F167" s="20">
        <v>596</v>
      </c>
      <c r="G167" s="21">
        <f t="shared" si="14"/>
        <v>7152</v>
      </c>
      <c r="H167" s="21">
        <f t="shared" si="15"/>
        <v>397.33333333333331</v>
      </c>
      <c r="I167" s="21">
        <f t="shared" si="16"/>
        <v>300</v>
      </c>
      <c r="J167" s="21">
        <v>411.09000000000003</v>
      </c>
      <c r="K167" s="34"/>
      <c r="L167" s="21">
        <f t="shared" si="17"/>
        <v>1108.4233333333332</v>
      </c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28.5" customHeight="1" x14ac:dyDescent="0.25">
      <c r="A168" s="24">
        <f t="shared" si="19"/>
        <v>167</v>
      </c>
      <c r="B168" s="25" t="s">
        <v>138</v>
      </c>
      <c r="C168" s="16" t="s">
        <v>154</v>
      </c>
      <c r="D168" s="22">
        <v>123</v>
      </c>
      <c r="E168" s="17" t="s">
        <v>158</v>
      </c>
      <c r="F168" s="20">
        <v>1676</v>
      </c>
      <c r="G168" s="21">
        <f t="shared" si="14"/>
        <v>20112</v>
      </c>
      <c r="H168" s="21">
        <f t="shared" si="15"/>
        <v>1117.3333333333333</v>
      </c>
      <c r="I168" s="21">
        <f t="shared" si="16"/>
        <v>300</v>
      </c>
      <c r="J168" s="21"/>
      <c r="K168" s="34"/>
      <c r="L168" s="21">
        <f t="shared" si="17"/>
        <v>1417.3333333333333</v>
      </c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28.5" customHeight="1" x14ac:dyDescent="0.25">
      <c r="A169" s="24">
        <f t="shared" si="19"/>
        <v>168</v>
      </c>
      <c r="B169" s="25" t="s">
        <v>40</v>
      </c>
      <c r="C169" s="16" t="s">
        <v>154</v>
      </c>
      <c r="D169" s="22">
        <v>3</v>
      </c>
      <c r="E169" s="17" t="s">
        <v>156</v>
      </c>
      <c r="F169" s="20">
        <v>817</v>
      </c>
      <c r="G169" s="21">
        <f t="shared" si="14"/>
        <v>9804</v>
      </c>
      <c r="H169" s="21">
        <f t="shared" si="15"/>
        <v>544.66666666666663</v>
      </c>
      <c r="I169" s="21">
        <f t="shared" si="16"/>
        <v>300</v>
      </c>
      <c r="J169" s="21"/>
      <c r="K169" s="34"/>
      <c r="L169" s="21">
        <f t="shared" si="17"/>
        <v>844.66666666666663</v>
      </c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28.5" customHeight="1" x14ac:dyDescent="0.25">
      <c r="A170" s="24">
        <f t="shared" si="19"/>
        <v>169</v>
      </c>
      <c r="B170" s="25" t="s">
        <v>149</v>
      </c>
      <c r="C170" s="16" t="s">
        <v>154</v>
      </c>
      <c r="D170" s="22">
        <v>43</v>
      </c>
      <c r="E170" s="17" t="s">
        <v>158</v>
      </c>
      <c r="F170" s="20">
        <v>1676</v>
      </c>
      <c r="G170" s="21">
        <f t="shared" si="14"/>
        <v>20112</v>
      </c>
      <c r="H170" s="21">
        <f t="shared" si="15"/>
        <v>1117.3333333333333</v>
      </c>
      <c r="I170" s="21">
        <f t="shared" si="16"/>
        <v>300</v>
      </c>
      <c r="J170" s="21"/>
      <c r="K170" s="34">
        <v>209.47</v>
      </c>
      <c r="L170" s="21">
        <f t="shared" si="17"/>
        <v>1626.8033333333333</v>
      </c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28.5" customHeight="1" x14ac:dyDescent="0.25">
      <c r="A171" s="24">
        <f t="shared" si="19"/>
        <v>170</v>
      </c>
      <c r="B171" s="25" t="s">
        <v>150</v>
      </c>
      <c r="C171" s="16" t="s">
        <v>154</v>
      </c>
      <c r="D171" s="22">
        <v>190</v>
      </c>
      <c r="E171" s="17" t="s">
        <v>157</v>
      </c>
      <c r="F171" s="20">
        <v>2368</v>
      </c>
      <c r="G171" s="21">
        <f t="shared" si="14"/>
        <v>28416</v>
      </c>
      <c r="H171" s="21">
        <f t="shared" si="15"/>
        <v>1578.6666666666667</v>
      </c>
      <c r="I171" s="21">
        <f t="shared" si="16"/>
        <v>300</v>
      </c>
      <c r="J171" s="21"/>
      <c r="K171" s="34"/>
      <c r="L171" s="21">
        <f t="shared" si="17"/>
        <v>1878.6666666666667</v>
      </c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28.5" customHeight="1" x14ac:dyDescent="0.25">
      <c r="A172" s="24">
        <f t="shared" si="19"/>
        <v>171</v>
      </c>
      <c r="B172" s="25" t="s">
        <v>82</v>
      </c>
      <c r="C172" s="16" t="s">
        <v>154</v>
      </c>
      <c r="D172" s="22">
        <v>109</v>
      </c>
      <c r="E172" s="17" t="s">
        <v>160</v>
      </c>
      <c r="F172" s="20">
        <v>733</v>
      </c>
      <c r="G172" s="21">
        <f t="shared" si="14"/>
        <v>8796</v>
      </c>
      <c r="H172" s="21">
        <f t="shared" si="15"/>
        <v>488.66666666666669</v>
      </c>
      <c r="I172" s="21">
        <f t="shared" si="16"/>
        <v>300</v>
      </c>
      <c r="J172" s="21"/>
      <c r="K172" s="34"/>
      <c r="L172" s="21">
        <f t="shared" si="17"/>
        <v>788.66666666666674</v>
      </c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28.5" customHeight="1" x14ac:dyDescent="0.25">
      <c r="A173" s="24">
        <f t="shared" si="19"/>
        <v>172</v>
      </c>
      <c r="B173" s="25" t="s">
        <v>118</v>
      </c>
      <c r="C173" s="16" t="s">
        <v>154</v>
      </c>
      <c r="D173" s="22">
        <v>117</v>
      </c>
      <c r="E173" s="17" t="s">
        <v>159</v>
      </c>
      <c r="F173" s="20">
        <v>1212</v>
      </c>
      <c r="G173" s="21">
        <f t="shared" ref="G173" si="20">+F173*12</f>
        <v>14544</v>
      </c>
      <c r="H173" s="21">
        <f t="shared" ref="H173" si="21">+F173/12*8</f>
        <v>808</v>
      </c>
      <c r="I173" s="21">
        <f t="shared" si="16"/>
        <v>300</v>
      </c>
      <c r="J173" s="21"/>
      <c r="K173" s="34"/>
      <c r="L173" s="21">
        <f t="shared" si="17"/>
        <v>1108</v>
      </c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28.5" customHeight="1" x14ac:dyDescent="0.25">
      <c r="A174" s="24">
        <f t="shared" si="19"/>
        <v>173</v>
      </c>
      <c r="B174" s="25" t="s">
        <v>46</v>
      </c>
      <c r="C174" s="16" t="s">
        <v>155</v>
      </c>
      <c r="D174" s="22">
        <v>30</v>
      </c>
      <c r="E174" s="17" t="s">
        <v>161</v>
      </c>
      <c r="F174" s="20">
        <v>596</v>
      </c>
      <c r="G174" s="21">
        <f t="shared" si="14"/>
        <v>7152</v>
      </c>
      <c r="H174" s="21">
        <f t="shared" si="15"/>
        <v>397.33333333333331</v>
      </c>
      <c r="I174" s="21">
        <f t="shared" si="16"/>
        <v>300</v>
      </c>
      <c r="J174" s="21">
        <v>50.11</v>
      </c>
      <c r="K174" s="34"/>
      <c r="L174" s="21">
        <f t="shared" si="17"/>
        <v>747.44333333333327</v>
      </c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28.5" customHeight="1" x14ac:dyDescent="0.25">
      <c r="A175" s="24">
        <f t="shared" si="19"/>
        <v>174</v>
      </c>
      <c r="B175" s="25" t="s">
        <v>151</v>
      </c>
      <c r="C175" s="16" t="s">
        <v>154</v>
      </c>
      <c r="D175" s="22">
        <v>1</v>
      </c>
      <c r="E175" s="17" t="s">
        <v>158</v>
      </c>
      <c r="F175" s="20">
        <v>1676</v>
      </c>
      <c r="G175" s="21">
        <f t="shared" si="14"/>
        <v>20112</v>
      </c>
      <c r="H175" s="21">
        <f t="shared" si="15"/>
        <v>1117.3333333333333</v>
      </c>
      <c r="I175" s="21">
        <f t="shared" si="16"/>
        <v>300</v>
      </c>
      <c r="J175" s="21"/>
      <c r="K175" s="34">
        <v>438.27</v>
      </c>
      <c r="L175" s="21">
        <f t="shared" si="17"/>
        <v>1855.6033333333332</v>
      </c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28.5" customHeight="1" x14ac:dyDescent="0.25">
      <c r="A176" s="24">
        <f t="shared" si="19"/>
        <v>175</v>
      </c>
      <c r="B176" s="25" t="s">
        <v>43</v>
      </c>
      <c r="C176" s="16" t="s">
        <v>154</v>
      </c>
      <c r="D176" s="22">
        <v>60</v>
      </c>
      <c r="E176" s="17" t="s">
        <v>159</v>
      </c>
      <c r="F176" s="20">
        <v>1212</v>
      </c>
      <c r="G176" s="21">
        <f t="shared" si="14"/>
        <v>14544</v>
      </c>
      <c r="H176" s="21">
        <f t="shared" si="15"/>
        <v>808</v>
      </c>
      <c r="I176" s="21">
        <f t="shared" si="16"/>
        <v>300</v>
      </c>
      <c r="J176" s="21"/>
      <c r="K176" s="34"/>
      <c r="L176" s="21">
        <f t="shared" si="17"/>
        <v>1108</v>
      </c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28.5" customHeight="1" x14ac:dyDescent="0.25">
      <c r="A177" s="24">
        <f t="shared" si="19"/>
        <v>176</v>
      </c>
      <c r="B177" s="25" t="s">
        <v>152</v>
      </c>
      <c r="C177" s="16" t="s">
        <v>154</v>
      </c>
      <c r="D177" s="22">
        <v>71</v>
      </c>
      <c r="E177" s="17" t="s">
        <v>159</v>
      </c>
      <c r="F177" s="20">
        <v>1212</v>
      </c>
      <c r="G177" s="21">
        <f t="shared" si="14"/>
        <v>14544</v>
      </c>
      <c r="H177" s="21">
        <f t="shared" si="15"/>
        <v>808</v>
      </c>
      <c r="I177" s="21">
        <f t="shared" si="16"/>
        <v>300</v>
      </c>
      <c r="J177" s="21"/>
      <c r="K177" s="34"/>
      <c r="L177" s="21">
        <f t="shared" si="17"/>
        <v>1108</v>
      </c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28.5" customHeight="1" x14ac:dyDescent="0.25">
      <c r="A178" s="24">
        <f t="shared" si="19"/>
        <v>177</v>
      </c>
      <c r="B178" s="25" t="s">
        <v>153</v>
      </c>
      <c r="C178" s="16" t="s">
        <v>154</v>
      </c>
      <c r="D178" s="22">
        <v>150</v>
      </c>
      <c r="E178" s="17" t="s">
        <v>157</v>
      </c>
      <c r="F178" s="20">
        <v>2368</v>
      </c>
      <c r="G178" s="21">
        <f t="shared" si="14"/>
        <v>28416</v>
      </c>
      <c r="H178" s="21">
        <f t="shared" si="15"/>
        <v>1578.6666666666667</v>
      </c>
      <c r="I178" s="21">
        <f t="shared" si="16"/>
        <v>300</v>
      </c>
      <c r="J178" s="21"/>
      <c r="K178" s="34">
        <v>498.8</v>
      </c>
      <c r="L178" s="21">
        <f t="shared" si="17"/>
        <v>2377.4666666666667</v>
      </c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28.5" customHeight="1" x14ac:dyDescent="0.25">
      <c r="A179" s="24">
        <f t="shared" si="19"/>
        <v>178</v>
      </c>
      <c r="B179" s="25" t="s">
        <v>42</v>
      </c>
      <c r="C179" s="16" t="s">
        <v>154</v>
      </c>
      <c r="D179" s="22">
        <v>19</v>
      </c>
      <c r="E179" s="17" t="s">
        <v>158</v>
      </c>
      <c r="F179" s="20">
        <v>1676</v>
      </c>
      <c r="G179" s="21">
        <f t="shared" si="14"/>
        <v>20112</v>
      </c>
      <c r="H179" s="21">
        <f t="shared" si="15"/>
        <v>1117.3333333333333</v>
      </c>
      <c r="I179" s="21">
        <f t="shared" si="16"/>
        <v>300</v>
      </c>
      <c r="J179" s="21">
        <v>0</v>
      </c>
      <c r="K179" s="34">
        <v>157.1</v>
      </c>
      <c r="L179" s="21">
        <f t="shared" si="17"/>
        <v>1574.4333333333332</v>
      </c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28.5" customHeight="1" x14ac:dyDescent="0.25">
      <c r="A180" s="24">
        <f t="shared" si="19"/>
        <v>179</v>
      </c>
      <c r="B180" s="25" t="s">
        <v>90</v>
      </c>
      <c r="C180" s="16" t="s">
        <v>154</v>
      </c>
      <c r="D180" s="22">
        <v>111</v>
      </c>
      <c r="E180" s="17" t="s">
        <v>159</v>
      </c>
      <c r="F180" s="32">
        <v>1212</v>
      </c>
      <c r="G180" s="21">
        <f t="shared" si="14"/>
        <v>14544</v>
      </c>
      <c r="H180" s="29">
        <f t="shared" si="15"/>
        <v>808</v>
      </c>
      <c r="I180" s="29">
        <f t="shared" si="16"/>
        <v>300</v>
      </c>
      <c r="J180" s="29">
        <v>104.16</v>
      </c>
      <c r="K180" s="35"/>
      <c r="L180" s="21">
        <f t="shared" si="17"/>
        <v>1212.1600000000001</v>
      </c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28.5" customHeight="1" x14ac:dyDescent="0.25">
      <c r="A181" s="24">
        <f t="shared" si="19"/>
        <v>180</v>
      </c>
      <c r="B181" s="25" t="s">
        <v>142</v>
      </c>
      <c r="C181" s="16" t="s">
        <v>154</v>
      </c>
      <c r="D181" s="22">
        <v>56</v>
      </c>
      <c r="E181" s="31" t="s">
        <v>159</v>
      </c>
      <c r="F181" s="20">
        <v>1212</v>
      </c>
      <c r="G181" s="42">
        <f t="shared" si="14"/>
        <v>14544</v>
      </c>
      <c r="H181" s="43">
        <f t="shared" si="15"/>
        <v>808</v>
      </c>
      <c r="I181" s="43">
        <f t="shared" si="16"/>
        <v>300</v>
      </c>
      <c r="J181" s="43"/>
      <c r="K181" s="36"/>
      <c r="L181" s="42">
        <f t="shared" si="17"/>
        <v>1108</v>
      </c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21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27"/>
      <c r="K183" s="39"/>
      <c r="L183" s="33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5.75" customHeight="1" x14ac:dyDescent="0.25">
      <c r="A184" s="5"/>
      <c r="B184" s="5"/>
      <c r="C184" s="5"/>
      <c r="D184" s="5"/>
      <c r="E184" s="5"/>
      <c r="F184" s="30"/>
      <c r="G184" s="27"/>
      <c r="H184" s="27"/>
      <c r="I184" s="27"/>
      <c r="J184" s="27"/>
      <c r="K184" s="39"/>
      <c r="L184" s="33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5.75" customHeight="1" x14ac:dyDescent="0.25">
      <c r="A185" s="5"/>
      <c r="B185" s="5"/>
      <c r="C185" s="5"/>
      <c r="D185" s="5"/>
      <c r="E185" s="5"/>
      <c r="F185" s="5"/>
      <c r="G185" s="27"/>
      <c r="H185" s="5"/>
      <c r="I185" s="5"/>
      <c r="J185" s="5"/>
      <c r="K185" s="40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40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40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40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40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40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40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40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40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40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40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40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40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40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40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40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40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40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40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40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40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40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40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40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40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40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40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40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40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40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40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40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40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40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40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40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40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40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40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40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40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40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40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40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40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40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40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40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40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40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40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40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40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40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40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40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40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40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40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40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40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40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40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40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40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40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40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40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40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40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40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40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40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40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40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40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40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40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40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40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40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40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40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40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40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40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40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40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40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40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40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40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40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40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40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40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40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40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40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40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40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40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40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40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40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40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40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40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40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40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40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40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40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40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40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40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40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40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40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40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40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40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40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40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40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40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40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40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40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40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40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40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40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40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40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40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40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40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40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40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40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40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40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40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40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40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40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40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40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40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40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40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40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40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40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40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40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40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40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40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40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40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40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40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40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40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40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40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40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40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40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40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40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40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40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40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40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40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40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40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40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40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40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40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40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40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40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40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40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40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40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40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40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40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40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40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40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40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40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40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40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40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40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40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40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40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40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40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40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40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40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40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40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40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40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40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40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40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40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40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40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40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40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40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40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40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40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40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40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40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40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40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40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40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40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40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40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40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40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40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40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40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40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40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40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40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40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40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40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40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40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40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40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40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40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40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40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40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40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40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40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40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40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40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40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40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40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40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40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40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40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40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40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40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40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40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40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40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40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40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40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40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40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40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40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40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40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40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40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40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40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40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40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40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40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40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40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40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40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40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40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40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40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40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40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40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40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40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40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40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40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40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40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40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40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40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40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40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40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40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40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40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40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40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40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40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40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40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40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40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40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40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40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40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40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40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40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40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40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40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40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40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40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40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40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40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40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40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40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40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40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40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40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40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40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40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40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40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40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40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40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40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40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40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40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40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40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40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40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40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40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40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40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40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40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40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40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40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40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40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40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40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40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40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40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40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40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40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40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40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40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40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40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40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40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40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40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40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40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40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40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40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40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40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40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40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40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40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40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40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40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40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40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40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40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40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40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40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40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40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40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40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40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40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40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40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40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40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40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40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40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40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40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40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40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40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40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40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40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40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40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40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40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40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40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40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40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40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40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40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40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40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40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40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40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40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40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40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40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40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40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40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40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40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40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40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40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40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40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40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40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40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40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40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40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40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40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40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40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40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40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40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40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40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40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40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40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40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40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40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40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40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40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40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40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40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40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40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40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40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40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40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40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40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40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40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40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40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40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40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40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40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40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40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40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40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40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40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40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40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40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40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40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40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40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40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40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40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40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40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40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40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40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40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40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40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40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40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40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40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40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40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40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40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40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40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40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40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40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40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40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40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40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40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40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40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40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40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40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40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40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40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40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40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40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40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40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40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40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40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40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40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40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40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40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40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40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40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40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40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40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40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40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40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40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40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40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40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40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40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40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40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40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40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40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40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40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40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40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40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40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40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40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40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40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40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40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40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40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40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40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40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40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40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40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40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40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40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40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40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40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40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40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40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40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40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40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40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40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40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40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40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40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40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40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40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40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40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40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40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40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40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40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40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40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40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40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40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40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40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40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40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40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40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40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40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40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40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 spans="1:21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40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 spans="1:21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40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 spans="1:21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40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 spans="1:21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40"/>
      <c r="L846" s="5"/>
      <c r="M846" s="5"/>
      <c r="N846" s="5"/>
      <c r="O846" s="5"/>
      <c r="P846" s="5"/>
      <c r="Q846" s="5"/>
      <c r="R846" s="5"/>
      <c r="S846" s="5"/>
      <c r="T846" s="5"/>
      <c r="U846" s="5"/>
    </row>
    <row r="847" spans="1:21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40"/>
      <c r="L847" s="5"/>
      <c r="M847" s="5"/>
      <c r="N847" s="5"/>
      <c r="O847" s="5"/>
      <c r="P847" s="5"/>
      <c r="Q847" s="5"/>
      <c r="R847" s="5"/>
      <c r="S847" s="5"/>
      <c r="T847" s="5"/>
      <c r="U847" s="5"/>
    </row>
    <row r="848" spans="1:21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40"/>
      <c r="L848" s="5"/>
      <c r="M848" s="5"/>
      <c r="N848" s="5"/>
      <c r="O848" s="5"/>
      <c r="P848" s="5"/>
      <c r="Q848" s="5"/>
      <c r="R848" s="5"/>
      <c r="S848" s="5"/>
      <c r="T848" s="5"/>
      <c r="U848" s="5"/>
    </row>
    <row r="849" spans="1:21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40"/>
      <c r="L849" s="5"/>
      <c r="M849" s="5"/>
      <c r="N849" s="5"/>
      <c r="O849" s="5"/>
      <c r="P849" s="5"/>
      <c r="Q849" s="5"/>
      <c r="R849" s="5"/>
      <c r="S849" s="5"/>
      <c r="T849" s="5"/>
      <c r="U849" s="5"/>
    </row>
    <row r="850" spans="1:21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40"/>
      <c r="L850" s="5"/>
      <c r="M850" s="5"/>
      <c r="N850" s="5"/>
      <c r="O850" s="5"/>
      <c r="P850" s="5"/>
      <c r="Q850" s="5"/>
      <c r="R850" s="5"/>
      <c r="S850" s="5"/>
      <c r="T850" s="5"/>
      <c r="U850" s="5"/>
    </row>
    <row r="851" spans="1:21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40"/>
      <c r="L851" s="5"/>
      <c r="M851" s="5"/>
      <c r="N851" s="5"/>
      <c r="O851" s="5"/>
      <c r="P851" s="5"/>
      <c r="Q851" s="5"/>
      <c r="R851" s="5"/>
      <c r="S851" s="5"/>
      <c r="T851" s="5"/>
      <c r="U851" s="5"/>
    </row>
    <row r="852" spans="1:21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40"/>
      <c r="L852" s="5"/>
      <c r="M852" s="5"/>
      <c r="N852" s="5"/>
      <c r="O852" s="5"/>
      <c r="P852" s="5"/>
      <c r="Q852" s="5"/>
      <c r="R852" s="5"/>
      <c r="S852" s="5"/>
      <c r="T852" s="5"/>
      <c r="U852" s="5"/>
    </row>
    <row r="853" spans="1:21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40"/>
      <c r="L853" s="5"/>
      <c r="M853" s="5"/>
      <c r="N853" s="5"/>
      <c r="O853" s="5"/>
      <c r="P853" s="5"/>
      <c r="Q853" s="5"/>
      <c r="R853" s="5"/>
      <c r="S853" s="5"/>
      <c r="T853" s="5"/>
      <c r="U853" s="5"/>
    </row>
    <row r="854" spans="1:21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40"/>
      <c r="L854" s="5"/>
      <c r="M854" s="5"/>
      <c r="N854" s="5"/>
      <c r="O854" s="5"/>
      <c r="P854" s="5"/>
      <c r="Q854" s="5"/>
      <c r="R854" s="5"/>
      <c r="S854" s="5"/>
      <c r="T854" s="5"/>
      <c r="U854" s="5"/>
    </row>
    <row r="855" spans="1:21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40"/>
      <c r="L855" s="5"/>
      <c r="M855" s="5"/>
      <c r="N855" s="5"/>
      <c r="O855" s="5"/>
      <c r="P855" s="5"/>
      <c r="Q855" s="5"/>
      <c r="R855" s="5"/>
      <c r="S855" s="5"/>
      <c r="T855" s="5"/>
      <c r="U855" s="5"/>
    </row>
    <row r="856" spans="1:21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40"/>
      <c r="L856" s="5"/>
      <c r="M856" s="5"/>
      <c r="N856" s="5"/>
      <c r="O856" s="5"/>
      <c r="P856" s="5"/>
      <c r="Q856" s="5"/>
      <c r="R856" s="5"/>
      <c r="S856" s="5"/>
      <c r="T856" s="5"/>
      <c r="U856" s="5"/>
    </row>
    <row r="857" spans="1:21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40"/>
      <c r="L857" s="5"/>
      <c r="M857" s="5"/>
      <c r="N857" s="5"/>
      <c r="O857" s="5"/>
      <c r="P857" s="5"/>
      <c r="Q857" s="5"/>
      <c r="R857" s="5"/>
      <c r="S857" s="5"/>
      <c r="T857" s="5"/>
      <c r="U857" s="5"/>
    </row>
    <row r="858" spans="1:21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40"/>
      <c r="L858" s="5"/>
      <c r="M858" s="5"/>
      <c r="N858" s="5"/>
      <c r="O858" s="5"/>
      <c r="P858" s="5"/>
      <c r="Q858" s="5"/>
      <c r="R858" s="5"/>
      <c r="S858" s="5"/>
      <c r="T858" s="5"/>
      <c r="U858" s="5"/>
    </row>
    <row r="859" spans="1:21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40"/>
      <c r="L859" s="5"/>
      <c r="M859" s="5"/>
      <c r="N859" s="5"/>
      <c r="O859" s="5"/>
      <c r="P859" s="5"/>
      <c r="Q859" s="5"/>
      <c r="R859" s="5"/>
      <c r="S859" s="5"/>
      <c r="T859" s="5"/>
      <c r="U859" s="5"/>
    </row>
    <row r="860" spans="1:21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40"/>
      <c r="L860" s="5"/>
      <c r="M860" s="5"/>
      <c r="N860" s="5"/>
      <c r="O860" s="5"/>
      <c r="P860" s="5"/>
      <c r="Q860" s="5"/>
      <c r="R860" s="5"/>
      <c r="S860" s="5"/>
      <c r="T860" s="5"/>
      <c r="U860" s="5"/>
    </row>
    <row r="861" spans="1:21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40"/>
      <c r="L861" s="5"/>
      <c r="M861" s="5"/>
      <c r="N861" s="5"/>
      <c r="O861" s="5"/>
      <c r="P861" s="5"/>
      <c r="Q861" s="5"/>
      <c r="R861" s="5"/>
      <c r="S861" s="5"/>
      <c r="T861" s="5"/>
      <c r="U861" s="5"/>
    </row>
    <row r="862" spans="1:21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40"/>
      <c r="L862" s="5"/>
      <c r="M862" s="5"/>
      <c r="N862" s="5"/>
      <c r="O862" s="5"/>
      <c r="P862" s="5"/>
      <c r="Q862" s="5"/>
      <c r="R862" s="5"/>
      <c r="S862" s="5"/>
      <c r="T862" s="5"/>
      <c r="U862" s="5"/>
    </row>
    <row r="863" spans="1:21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40"/>
      <c r="L863" s="5"/>
      <c r="M863" s="5"/>
      <c r="N863" s="5"/>
      <c r="O863" s="5"/>
      <c r="P863" s="5"/>
      <c r="Q863" s="5"/>
      <c r="R863" s="5"/>
      <c r="S863" s="5"/>
      <c r="T863" s="5"/>
      <c r="U863" s="5"/>
    </row>
    <row r="864" spans="1:21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40"/>
      <c r="L864" s="5"/>
      <c r="M864" s="5"/>
      <c r="N864" s="5"/>
      <c r="O864" s="5"/>
      <c r="P864" s="5"/>
      <c r="Q864" s="5"/>
      <c r="R864" s="5"/>
      <c r="S864" s="5"/>
      <c r="T864" s="5"/>
      <c r="U864" s="5"/>
    </row>
    <row r="865" spans="1:21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40"/>
      <c r="L865" s="5"/>
      <c r="M865" s="5"/>
      <c r="N865" s="5"/>
      <c r="O865" s="5"/>
      <c r="P865" s="5"/>
      <c r="Q865" s="5"/>
      <c r="R865" s="5"/>
      <c r="S865" s="5"/>
      <c r="T865" s="5"/>
      <c r="U865" s="5"/>
    </row>
    <row r="866" spans="1:21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40"/>
      <c r="L866" s="5"/>
      <c r="M866" s="5"/>
      <c r="N866" s="5"/>
      <c r="O866" s="5"/>
      <c r="P866" s="5"/>
      <c r="Q866" s="5"/>
      <c r="R866" s="5"/>
      <c r="S866" s="5"/>
      <c r="T866" s="5"/>
      <c r="U866" s="5"/>
    </row>
    <row r="867" spans="1:21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40"/>
      <c r="L867" s="5"/>
      <c r="M867" s="5"/>
      <c r="N867" s="5"/>
      <c r="O867" s="5"/>
      <c r="P867" s="5"/>
      <c r="Q867" s="5"/>
      <c r="R867" s="5"/>
      <c r="S867" s="5"/>
      <c r="T867" s="5"/>
      <c r="U867" s="5"/>
    </row>
    <row r="868" spans="1:21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40"/>
      <c r="L868" s="5"/>
      <c r="M868" s="5"/>
      <c r="N868" s="5"/>
      <c r="O868" s="5"/>
      <c r="P868" s="5"/>
      <c r="Q868" s="5"/>
      <c r="R868" s="5"/>
      <c r="S868" s="5"/>
      <c r="T868" s="5"/>
      <c r="U868" s="5"/>
    </row>
    <row r="869" spans="1:21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40"/>
      <c r="L869" s="5"/>
      <c r="M869" s="5"/>
      <c r="N869" s="5"/>
      <c r="O869" s="5"/>
      <c r="P869" s="5"/>
      <c r="Q869" s="5"/>
      <c r="R869" s="5"/>
      <c r="S869" s="5"/>
      <c r="T869" s="5"/>
      <c r="U869" s="5"/>
    </row>
    <row r="870" spans="1:21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40"/>
      <c r="L870" s="5"/>
      <c r="M870" s="5"/>
      <c r="N870" s="5"/>
      <c r="O870" s="5"/>
      <c r="P870" s="5"/>
      <c r="Q870" s="5"/>
      <c r="R870" s="5"/>
      <c r="S870" s="5"/>
      <c r="T870" s="5"/>
      <c r="U870" s="5"/>
    </row>
    <row r="871" spans="1:21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40"/>
      <c r="L871" s="5"/>
      <c r="M871" s="5"/>
      <c r="N871" s="5"/>
      <c r="O871" s="5"/>
      <c r="P871" s="5"/>
      <c r="Q871" s="5"/>
      <c r="R871" s="5"/>
      <c r="S871" s="5"/>
      <c r="T871" s="5"/>
      <c r="U871" s="5"/>
    </row>
    <row r="872" spans="1:21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40"/>
      <c r="L872" s="5"/>
      <c r="M872" s="5"/>
      <c r="N872" s="5"/>
      <c r="O872" s="5"/>
      <c r="P872" s="5"/>
      <c r="Q872" s="5"/>
      <c r="R872" s="5"/>
      <c r="S872" s="5"/>
      <c r="T872" s="5"/>
      <c r="U872" s="5"/>
    </row>
    <row r="873" spans="1:21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40"/>
      <c r="L873" s="5"/>
      <c r="M873" s="5"/>
      <c r="N873" s="5"/>
      <c r="O873" s="5"/>
      <c r="P873" s="5"/>
      <c r="Q873" s="5"/>
      <c r="R873" s="5"/>
      <c r="S873" s="5"/>
      <c r="T873" s="5"/>
      <c r="U873" s="5"/>
    </row>
    <row r="874" spans="1:21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40"/>
      <c r="L874" s="5"/>
      <c r="M874" s="5"/>
      <c r="N874" s="5"/>
      <c r="O874" s="5"/>
      <c r="P874" s="5"/>
      <c r="Q874" s="5"/>
      <c r="R874" s="5"/>
      <c r="S874" s="5"/>
      <c r="T874" s="5"/>
      <c r="U874" s="5"/>
    </row>
    <row r="875" spans="1:21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40"/>
      <c r="L875" s="5"/>
      <c r="M875" s="5"/>
      <c r="N875" s="5"/>
      <c r="O875" s="5"/>
      <c r="P875" s="5"/>
      <c r="Q875" s="5"/>
      <c r="R875" s="5"/>
      <c r="S875" s="5"/>
      <c r="T875" s="5"/>
      <c r="U875" s="5"/>
    </row>
    <row r="876" spans="1:21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40"/>
      <c r="L876" s="5"/>
      <c r="M876" s="5"/>
      <c r="N876" s="5"/>
      <c r="O876" s="5"/>
      <c r="P876" s="5"/>
      <c r="Q876" s="5"/>
      <c r="R876" s="5"/>
      <c r="S876" s="5"/>
      <c r="T876" s="5"/>
      <c r="U876" s="5"/>
    </row>
    <row r="877" spans="1:21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40"/>
      <c r="L877" s="5"/>
      <c r="M877" s="5"/>
      <c r="N877" s="5"/>
      <c r="O877" s="5"/>
      <c r="P877" s="5"/>
      <c r="Q877" s="5"/>
      <c r="R877" s="5"/>
      <c r="S877" s="5"/>
      <c r="T877" s="5"/>
      <c r="U877" s="5"/>
    </row>
    <row r="878" spans="1:21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40"/>
      <c r="L878" s="5"/>
      <c r="M878" s="5"/>
      <c r="N878" s="5"/>
      <c r="O878" s="5"/>
      <c r="P878" s="5"/>
      <c r="Q878" s="5"/>
      <c r="R878" s="5"/>
      <c r="S878" s="5"/>
      <c r="T878" s="5"/>
      <c r="U878" s="5"/>
    </row>
    <row r="879" spans="1:21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40"/>
      <c r="L879" s="5"/>
      <c r="M879" s="5"/>
      <c r="N879" s="5"/>
      <c r="O879" s="5"/>
      <c r="P879" s="5"/>
      <c r="Q879" s="5"/>
      <c r="R879" s="5"/>
      <c r="S879" s="5"/>
      <c r="T879" s="5"/>
      <c r="U879" s="5"/>
    </row>
    <row r="880" spans="1:21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40"/>
      <c r="L880" s="5"/>
      <c r="M880" s="5"/>
      <c r="N880" s="5"/>
      <c r="O880" s="5"/>
      <c r="P880" s="5"/>
      <c r="Q880" s="5"/>
      <c r="R880" s="5"/>
      <c r="S880" s="5"/>
      <c r="T880" s="5"/>
      <c r="U880" s="5"/>
    </row>
    <row r="881" spans="1:21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40"/>
      <c r="L881" s="5"/>
      <c r="M881" s="5"/>
      <c r="N881" s="5"/>
      <c r="O881" s="5"/>
      <c r="P881" s="5"/>
      <c r="Q881" s="5"/>
      <c r="R881" s="5"/>
      <c r="S881" s="5"/>
      <c r="T881" s="5"/>
      <c r="U881" s="5"/>
    </row>
    <row r="882" spans="1:21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40"/>
      <c r="L882" s="5"/>
      <c r="M882" s="5"/>
      <c r="N882" s="5"/>
      <c r="O882" s="5"/>
      <c r="P882" s="5"/>
      <c r="Q882" s="5"/>
      <c r="R882" s="5"/>
      <c r="S882" s="5"/>
      <c r="T882" s="5"/>
      <c r="U882" s="5"/>
    </row>
    <row r="883" spans="1:21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40"/>
      <c r="L883" s="5"/>
      <c r="M883" s="5"/>
      <c r="N883" s="5"/>
      <c r="O883" s="5"/>
      <c r="P883" s="5"/>
      <c r="Q883" s="5"/>
      <c r="R883" s="5"/>
      <c r="S883" s="5"/>
      <c r="T883" s="5"/>
      <c r="U883" s="5"/>
    </row>
    <row r="884" spans="1:21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40"/>
      <c r="L884" s="5"/>
      <c r="M884" s="5"/>
      <c r="N884" s="5"/>
      <c r="O884" s="5"/>
      <c r="P884" s="5"/>
      <c r="Q884" s="5"/>
      <c r="R884" s="5"/>
      <c r="S884" s="5"/>
      <c r="T884" s="5"/>
      <c r="U884" s="5"/>
    </row>
    <row r="885" spans="1:21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40"/>
      <c r="L885" s="5"/>
      <c r="M885" s="5"/>
      <c r="N885" s="5"/>
      <c r="O885" s="5"/>
      <c r="P885" s="5"/>
      <c r="Q885" s="5"/>
      <c r="R885" s="5"/>
      <c r="S885" s="5"/>
      <c r="T885" s="5"/>
      <c r="U885" s="5"/>
    </row>
    <row r="886" spans="1:21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40"/>
      <c r="L886" s="5"/>
      <c r="M886" s="5"/>
      <c r="N886" s="5"/>
      <c r="O886" s="5"/>
      <c r="P886" s="5"/>
      <c r="Q886" s="5"/>
      <c r="R886" s="5"/>
      <c r="S886" s="5"/>
      <c r="T886" s="5"/>
      <c r="U886" s="5"/>
    </row>
    <row r="887" spans="1:21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40"/>
      <c r="L887" s="5"/>
      <c r="M887" s="5"/>
      <c r="N887" s="5"/>
      <c r="O887" s="5"/>
      <c r="P887" s="5"/>
      <c r="Q887" s="5"/>
      <c r="R887" s="5"/>
      <c r="S887" s="5"/>
      <c r="T887" s="5"/>
      <c r="U887" s="5"/>
    </row>
    <row r="888" spans="1:21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40"/>
      <c r="L888" s="5"/>
      <c r="M888" s="5"/>
      <c r="N888" s="5"/>
      <c r="O888" s="5"/>
      <c r="P888" s="5"/>
      <c r="Q888" s="5"/>
      <c r="R888" s="5"/>
      <c r="S888" s="5"/>
      <c r="T888" s="5"/>
      <c r="U888" s="5"/>
    </row>
    <row r="889" spans="1:21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40"/>
      <c r="L889" s="5"/>
      <c r="M889" s="5"/>
      <c r="N889" s="5"/>
      <c r="O889" s="5"/>
      <c r="P889" s="5"/>
      <c r="Q889" s="5"/>
      <c r="R889" s="5"/>
      <c r="S889" s="5"/>
      <c r="T889" s="5"/>
      <c r="U889" s="5"/>
    </row>
    <row r="890" spans="1:21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40"/>
      <c r="L890" s="5"/>
      <c r="M890" s="5"/>
      <c r="N890" s="5"/>
      <c r="O890" s="5"/>
      <c r="P890" s="5"/>
      <c r="Q890" s="5"/>
      <c r="R890" s="5"/>
      <c r="S890" s="5"/>
      <c r="T890" s="5"/>
      <c r="U890" s="5"/>
    </row>
    <row r="891" spans="1:21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40"/>
      <c r="L891" s="5"/>
      <c r="M891" s="5"/>
      <c r="N891" s="5"/>
      <c r="O891" s="5"/>
      <c r="P891" s="5"/>
      <c r="Q891" s="5"/>
      <c r="R891" s="5"/>
      <c r="S891" s="5"/>
      <c r="T891" s="5"/>
      <c r="U891" s="5"/>
    </row>
    <row r="892" spans="1:21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40"/>
      <c r="L892" s="5"/>
      <c r="M892" s="5"/>
      <c r="N892" s="5"/>
      <c r="O892" s="5"/>
      <c r="P892" s="5"/>
      <c r="Q892" s="5"/>
      <c r="R892" s="5"/>
      <c r="S892" s="5"/>
      <c r="T892" s="5"/>
      <c r="U892" s="5"/>
    </row>
    <row r="893" spans="1:21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40"/>
      <c r="L893" s="5"/>
      <c r="M893" s="5"/>
      <c r="N893" s="5"/>
      <c r="O893" s="5"/>
      <c r="P893" s="5"/>
      <c r="Q893" s="5"/>
      <c r="R893" s="5"/>
      <c r="S893" s="5"/>
      <c r="T893" s="5"/>
      <c r="U893" s="5"/>
    </row>
    <row r="894" spans="1:21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40"/>
      <c r="L894" s="5"/>
      <c r="M894" s="5"/>
      <c r="N894" s="5"/>
      <c r="O894" s="5"/>
      <c r="P894" s="5"/>
      <c r="Q894" s="5"/>
      <c r="R894" s="5"/>
      <c r="S894" s="5"/>
      <c r="T894" s="5"/>
      <c r="U894" s="5"/>
    </row>
    <row r="895" spans="1:21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40"/>
      <c r="L895" s="5"/>
      <c r="M895" s="5"/>
      <c r="N895" s="5"/>
      <c r="O895" s="5"/>
      <c r="P895" s="5"/>
      <c r="Q895" s="5"/>
      <c r="R895" s="5"/>
      <c r="S895" s="5"/>
      <c r="T895" s="5"/>
      <c r="U895" s="5"/>
    </row>
    <row r="896" spans="1:21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40"/>
      <c r="L896" s="5"/>
      <c r="M896" s="5"/>
      <c r="N896" s="5"/>
      <c r="O896" s="5"/>
      <c r="P896" s="5"/>
      <c r="Q896" s="5"/>
      <c r="R896" s="5"/>
      <c r="S896" s="5"/>
      <c r="T896" s="5"/>
      <c r="U896" s="5"/>
    </row>
    <row r="897" spans="1:21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40"/>
      <c r="L897" s="5"/>
      <c r="M897" s="5"/>
      <c r="N897" s="5"/>
      <c r="O897" s="5"/>
      <c r="P897" s="5"/>
      <c r="Q897" s="5"/>
      <c r="R897" s="5"/>
      <c r="S897" s="5"/>
      <c r="T897" s="5"/>
      <c r="U897" s="5"/>
    </row>
    <row r="898" spans="1:21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40"/>
      <c r="L898" s="5"/>
      <c r="M898" s="5"/>
      <c r="N898" s="5"/>
      <c r="O898" s="5"/>
      <c r="P898" s="5"/>
      <c r="Q898" s="5"/>
      <c r="R898" s="5"/>
      <c r="S898" s="5"/>
      <c r="T898" s="5"/>
      <c r="U898" s="5"/>
    </row>
    <row r="899" spans="1:21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40"/>
      <c r="L899" s="5"/>
      <c r="M899" s="5"/>
      <c r="N899" s="5"/>
      <c r="O899" s="5"/>
      <c r="P899" s="5"/>
      <c r="Q899" s="5"/>
      <c r="R899" s="5"/>
      <c r="S899" s="5"/>
      <c r="T899" s="5"/>
      <c r="U899" s="5"/>
    </row>
    <row r="900" spans="1:21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40"/>
      <c r="L900" s="5"/>
      <c r="M900" s="5"/>
      <c r="N900" s="5"/>
      <c r="O900" s="5"/>
      <c r="P900" s="5"/>
      <c r="Q900" s="5"/>
      <c r="R900" s="5"/>
      <c r="S900" s="5"/>
      <c r="T900" s="5"/>
      <c r="U900" s="5"/>
    </row>
    <row r="901" spans="1:21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40"/>
      <c r="L901" s="5"/>
      <c r="M901" s="5"/>
      <c r="N901" s="5"/>
      <c r="O901" s="5"/>
      <c r="P901" s="5"/>
      <c r="Q901" s="5"/>
      <c r="R901" s="5"/>
      <c r="S901" s="5"/>
      <c r="T901" s="5"/>
      <c r="U901" s="5"/>
    </row>
    <row r="902" spans="1:21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40"/>
      <c r="L902" s="5"/>
      <c r="M902" s="5"/>
      <c r="N902" s="5"/>
      <c r="O902" s="5"/>
      <c r="P902" s="5"/>
      <c r="Q902" s="5"/>
      <c r="R902" s="5"/>
      <c r="S902" s="5"/>
      <c r="T902" s="5"/>
      <c r="U902" s="5"/>
    </row>
    <row r="903" spans="1:21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40"/>
      <c r="L903" s="5"/>
      <c r="M903" s="5"/>
      <c r="N903" s="5"/>
      <c r="O903" s="5"/>
      <c r="P903" s="5"/>
      <c r="Q903" s="5"/>
      <c r="R903" s="5"/>
      <c r="S903" s="5"/>
      <c r="T903" s="5"/>
      <c r="U903" s="5"/>
    </row>
    <row r="904" spans="1:21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40"/>
      <c r="L904" s="5"/>
      <c r="M904" s="5"/>
      <c r="N904" s="5"/>
      <c r="O904" s="5"/>
      <c r="P904" s="5"/>
      <c r="Q904" s="5"/>
      <c r="R904" s="5"/>
      <c r="S904" s="5"/>
      <c r="T904" s="5"/>
      <c r="U904" s="5"/>
    </row>
    <row r="905" spans="1:21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40"/>
      <c r="L905" s="5"/>
      <c r="M905" s="5"/>
      <c r="N905" s="5"/>
      <c r="O905" s="5"/>
      <c r="P905" s="5"/>
      <c r="Q905" s="5"/>
      <c r="R905" s="5"/>
      <c r="S905" s="5"/>
      <c r="T905" s="5"/>
      <c r="U905" s="5"/>
    </row>
    <row r="906" spans="1:21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40"/>
      <c r="L906" s="5"/>
      <c r="M906" s="5"/>
      <c r="N906" s="5"/>
      <c r="O906" s="5"/>
      <c r="P906" s="5"/>
      <c r="Q906" s="5"/>
      <c r="R906" s="5"/>
      <c r="S906" s="5"/>
      <c r="T906" s="5"/>
      <c r="U906" s="5"/>
    </row>
    <row r="907" spans="1:21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40"/>
      <c r="L907" s="5"/>
      <c r="M907" s="5"/>
      <c r="N907" s="5"/>
      <c r="O907" s="5"/>
      <c r="P907" s="5"/>
      <c r="Q907" s="5"/>
      <c r="R907" s="5"/>
      <c r="S907" s="5"/>
      <c r="T907" s="5"/>
      <c r="U907" s="5"/>
    </row>
    <row r="908" spans="1:21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40"/>
      <c r="L908" s="5"/>
      <c r="M908" s="5"/>
      <c r="N908" s="5"/>
      <c r="O908" s="5"/>
      <c r="P908" s="5"/>
      <c r="Q908" s="5"/>
      <c r="R908" s="5"/>
      <c r="S908" s="5"/>
      <c r="T908" s="5"/>
      <c r="U908" s="5"/>
    </row>
    <row r="909" spans="1:21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40"/>
      <c r="L909" s="5"/>
      <c r="M909" s="5"/>
      <c r="N909" s="5"/>
      <c r="O909" s="5"/>
      <c r="P909" s="5"/>
      <c r="Q909" s="5"/>
      <c r="R909" s="5"/>
      <c r="S909" s="5"/>
      <c r="T909" s="5"/>
      <c r="U909" s="5"/>
    </row>
    <row r="910" spans="1:21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40"/>
      <c r="L910" s="5"/>
      <c r="M910" s="5"/>
      <c r="N910" s="5"/>
      <c r="O910" s="5"/>
      <c r="P910" s="5"/>
      <c r="Q910" s="5"/>
      <c r="R910" s="5"/>
      <c r="S910" s="5"/>
      <c r="T910" s="5"/>
      <c r="U910" s="5"/>
    </row>
    <row r="911" spans="1:21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40"/>
      <c r="L911" s="5"/>
      <c r="M911" s="5"/>
      <c r="N911" s="5"/>
      <c r="O911" s="5"/>
      <c r="P911" s="5"/>
      <c r="Q911" s="5"/>
      <c r="R911" s="5"/>
      <c r="S911" s="5"/>
      <c r="T911" s="5"/>
      <c r="U911" s="5"/>
    </row>
    <row r="912" spans="1:21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40"/>
      <c r="L912" s="5"/>
      <c r="M912" s="5"/>
      <c r="N912" s="5"/>
      <c r="O912" s="5"/>
      <c r="P912" s="5"/>
      <c r="Q912" s="5"/>
      <c r="R912" s="5"/>
      <c r="S912" s="5"/>
      <c r="T912" s="5"/>
      <c r="U912" s="5"/>
    </row>
    <row r="913" spans="1:21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40"/>
      <c r="L913" s="5"/>
      <c r="M913" s="5"/>
      <c r="N913" s="5"/>
      <c r="O913" s="5"/>
      <c r="P913" s="5"/>
      <c r="Q913" s="5"/>
      <c r="R913" s="5"/>
      <c r="S913" s="5"/>
      <c r="T913" s="5"/>
      <c r="U913" s="5"/>
    </row>
    <row r="914" spans="1:21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40"/>
      <c r="L914" s="5"/>
      <c r="M914" s="5"/>
      <c r="N914" s="5"/>
      <c r="O914" s="5"/>
      <c r="P914" s="5"/>
      <c r="Q914" s="5"/>
      <c r="R914" s="5"/>
      <c r="S914" s="5"/>
      <c r="T914" s="5"/>
      <c r="U914" s="5"/>
    </row>
    <row r="915" spans="1:21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40"/>
      <c r="L915" s="5"/>
      <c r="M915" s="5"/>
      <c r="N915" s="5"/>
      <c r="O915" s="5"/>
      <c r="P915" s="5"/>
      <c r="Q915" s="5"/>
      <c r="R915" s="5"/>
      <c r="S915" s="5"/>
      <c r="T915" s="5"/>
      <c r="U915" s="5"/>
    </row>
    <row r="916" spans="1:21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40"/>
      <c r="L916" s="5"/>
      <c r="M916" s="5"/>
      <c r="N916" s="5"/>
      <c r="O916" s="5"/>
      <c r="P916" s="5"/>
      <c r="Q916" s="5"/>
      <c r="R916" s="5"/>
      <c r="S916" s="5"/>
      <c r="T916" s="5"/>
      <c r="U916" s="5"/>
    </row>
    <row r="917" spans="1:21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40"/>
      <c r="L917" s="5"/>
      <c r="M917" s="5"/>
      <c r="N917" s="5"/>
      <c r="O917" s="5"/>
      <c r="P917" s="5"/>
      <c r="Q917" s="5"/>
      <c r="R917" s="5"/>
      <c r="S917" s="5"/>
      <c r="T917" s="5"/>
      <c r="U917" s="5"/>
    </row>
    <row r="918" spans="1:21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40"/>
      <c r="L918" s="5"/>
      <c r="M918" s="5"/>
      <c r="N918" s="5"/>
      <c r="O918" s="5"/>
      <c r="P918" s="5"/>
      <c r="Q918" s="5"/>
      <c r="R918" s="5"/>
      <c r="S918" s="5"/>
      <c r="T918" s="5"/>
      <c r="U918" s="5"/>
    </row>
    <row r="919" spans="1:21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40"/>
      <c r="L919" s="5"/>
      <c r="M919" s="5"/>
      <c r="N919" s="5"/>
      <c r="O919" s="5"/>
      <c r="P919" s="5"/>
      <c r="Q919" s="5"/>
      <c r="R919" s="5"/>
      <c r="S919" s="5"/>
      <c r="T919" s="5"/>
      <c r="U919" s="5"/>
    </row>
    <row r="920" spans="1:21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40"/>
      <c r="L920" s="5"/>
      <c r="M920" s="5"/>
      <c r="N920" s="5"/>
      <c r="O920" s="5"/>
      <c r="P920" s="5"/>
      <c r="Q920" s="5"/>
      <c r="R920" s="5"/>
      <c r="S920" s="5"/>
      <c r="T920" s="5"/>
      <c r="U920" s="5"/>
    </row>
    <row r="921" spans="1:21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40"/>
      <c r="L921" s="5"/>
      <c r="M921" s="5"/>
      <c r="N921" s="5"/>
      <c r="O921" s="5"/>
      <c r="P921" s="5"/>
      <c r="Q921" s="5"/>
      <c r="R921" s="5"/>
      <c r="S921" s="5"/>
      <c r="T921" s="5"/>
      <c r="U921" s="5"/>
    </row>
    <row r="922" spans="1:21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40"/>
      <c r="L922" s="5"/>
      <c r="M922" s="5"/>
      <c r="N922" s="5"/>
      <c r="O922" s="5"/>
      <c r="P922" s="5"/>
      <c r="Q922" s="5"/>
      <c r="R922" s="5"/>
      <c r="S922" s="5"/>
      <c r="T922" s="5"/>
      <c r="U922" s="5"/>
    </row>
    <row r="923" spans="1:21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40"/>
      <c r="L923" s="5"/>
      <c r="M923" s="5"/>
      <c r="N923" s="5"/>
      <c r="O923" s="5"/>
      <c r="P923" s="5"/>
      <c r="Q923" s="5"/>
      <c r="R923" s="5"/>
      <c r="S923" s="5"/>
      <c r="T923" s="5"/>
      <c r="U923" s="5"/>
    </row>
    <row r="924" spans="1:21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40"/>
      <c r="L924" s="5"/>
      <c r="M924" s="5"/>
      <c r="N924" s="5"/>
      <c r="O924" s="5"/>
      <c r="P924" s="5"/>
      <c r="Q924" s="5"/>
      <c r="R924" s="5"/>
      <c r="S924" s="5"/>
      <c r="T924" s="5"/>
      <c r="U924" s="5"/>
    </row>
    <row r="925" spans="1:21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40"/>
      <c r="L925" s="5"/>
      <c r="M925" s="5"/>
      <c r="N925" s="5"/>
      <c r="O925" s="5"/>
      <c r="P925" s="5"/>
      <c r="Q925" s="5"/>
      <c r="R925" s="5"/>
      <c r="S925" s="5"/>
      <c r="T925" s="5"/>
      <c r="U925" s="5"/>
    </row>
    <row r="926" spans="1:21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40"/>
      <c r="L926" s="5"/>
      <c r="M926" s="5"/>
      <c r="N926" s="5"/>
      <c r="O926" s="5"/>
      <c r="P926" s="5"/>
      <c r="Q926" s="5"/>
      <c r="R926" s="5"/>
      <c r="S926" s="5"/>
      <c r="T926" s="5"/>
      <c r="U926" s="5"/>
    </row>
    <row r="927" spans="1:21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40"/>
      <c r="L927" s="5"/>
      <c r="M927" s="5"/>
      <c r="N927" s="5"/>
      <c r="O927" s="5"/>
      <c r="P927" s="5"/>
      <c r="Q927" s="5"/>
      <c r="R927" s="5"/>
      <c r="S927" s="5"/>
      <c r="T927" s="5"/>
      <c r="U927" s="5"/>
    </row>
    <row r="928" spans="1:21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40"/>
      <c r="L928" s="5"/>
      <c r="M928" s="5"/>
      <c r="N928" s="5"/>
      <c r="O928" s="5"/>
      <c r="P928" s="5"/>
      <c r="Q928" s="5"/>
      <c r="R928" s="5"/>
      <c r="S928" s="5"/>
      <c r="T928" s="5"/>
      <c r="U928" s="5"/>
    </row>
    <row r="929" spans="1:21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40"/>
      <c r="L929" s="5"/>
      <c r="M929" s="5"/>
      <c r="N929" s="5"/>
      <c r="O929" s="5"/>
      <c r="P929" s="5"/>
      <c r="Q929" s="5"/>
      <c r="R929" s="5"/>
      <c r="S929" s="5"/>
      <c r="T929" s="5"/>
      <c r="U929" s="5"/>
    </row>
    <row r="930" spans="1:21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40"/>
      <c r="L930" s="5"/>
      <c r="M930" s="5"/>
      <c r="N930" s="5"/>
      <c r="O930" s="5"/>
      <c r="P930" s="5"/>
      <c r="Q930" s="5"/>
      <c r="R930" s="5"/>
      <c r="S930" s="5"/>
      <c r="T930" s="5"/>
      <c r="U930" s="5"/>
    </row>
    <row r="931" spans="1:21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40"/>
      <c r="L931" s="5"/>
      <c r="M931" s="5"/>
      <c r="N931" s="5"/>
      <c r="O931" s="5"/>
      <c r="P931" s="5"/>
      <c r="Q931" s="5"/>
      <c r="R931" s="5"/>
      <c r="S931" s="5"/>
      <c r="T931" s="5"/>
      <c r="U931" s="5"/>
    </row>
    <row r="932" spans="1:21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40"/>
      <c r="L932" s="5"/>
      <c r="M932" s="5"/>
      <c r="N932" s="5"/>
      <c r="O932" s="5"/>
      <c r="P932" s="5"/>
      <c r="Q932" s="5"/>
      <c r="R932" s="5"/>
      <c r="S932" s="5"/>
      <c r="T932" s="5"/>
      <c r="U932" s="5"/>
    </row>
    <row r="933" spans="1:21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40"/>
      <c r="L933" s="5"/>
      <c r="M933" s="5"/>
      <c r="N933" s="5"/>
      <c r="O933" s="5"/>
      <c r="P933" s="5"/>
      <c r="Q933" s="5"/>
      <c r="R933" s="5"/>
      <c r="S933" s="5"/>
      <c r="T933" s="5"/>
      <c r="U933" s="5"/>
    </row>
    <row r="934" spans="1:21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40"/>
      <c r="L934" s="5"/>
      <c r="M934" s="5"/>
      <c r="N934" s="5"/>
      <c r="O934" s="5"/>
      <c r="P934" s="5"/>
      <c r="Q934" s="5"/>
      <c r="R934" s="5"/>
      <c r="S934" s="5"/>
      <c r="T934" s="5"/>
      <c r="U934" s="5"/>
    </row>
    <row r="935" spans="1:21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40"/>
      <c r="L935" s="5"/>
      <c r="M935" s="5"/>
      <c r="N935" s="5"/>
      <c r="O935" s="5"/>
      <c r="P935" s="5"/>
      <c r="Q935" s="5"/>
      <c r="R935" s="5"/>
      <c r="S935" s="5"/>
      <c r="T935" s="5"/>
      <c r="U935" s="5"/>
    </row>
    <row r="936" spans="1:21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40"/>
      <c r="L936" s="5"/>
      <c r="M936" s="5"/>
      <c r="N936" s="5"/>
      <c r="O936" s="5"/>
      <c r="P936" s="5"/>
      <c r="Q936" s="5"/>
      <c r="R936" s="5"/>
      <c r="S936" s="5"/>
      <c r="T936" s="5"/>
      <c r="U936" s="5"/>
    </row>
    <row r="937" spans="1:21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40"/>
      <c r="L937" s="5"/>
      <c r="M937" s="5"/>
      <c r="N937" s="5"/>
      <c r="O937" s="5"/>
      <c r="P937" s="5"/>
      <c r="Q937" s="5"/>
      <c r="R937" s="5"/>
      <c r="S937" s="5"/>
      <c r="T937" s="5"/>
      <c r="U937" s="5"/>
    </row>
    <row r="938" spans="1:21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40"/>
      <c r="L938" s="5"/>
      <c r="M938" s="5"/>
      <c r="N938" s="5"/>
      <c r="O938" s="5"/>
      <c r="P938" s="5"/>
      <c r="Q938" s="5"/>
      <c r="R938" s="5"/>
      <c r="S938" s="5"/>
      <c r="T938" s="5"/>
      <c r="U938" s="5"/>
    </row>
    <row r="939" spans="1:21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40"/>
      <c r="L939" s="5"/>
      <c r="M939" s="5"/>
      <c r="N939" s="5"/>
      <c r="O939" s="5"/>
      <c r="P939" s="5"/>
      <c r="Q939" s="5"/>
      <c r="R939" s="5"/>
      <c r="S939" s="5"/>
      <c r="T939" s="5"/>
      <c r="U939" s="5"/>
    </row>
    <row r="940" spans="1:21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40"/>
      <c r="L940" s="5"/>
      <c r="M940" s="5"/>
      <c r="N940" s="5"/>
      <c r="O940" s="5"/>
      <c r="P940" s="5"/>
      <c r="Q940" s="5"/>
      <c r="R940" s="5"/>
      <c r="S940" s="5"/>
      <c r="T940" s="5"/>
      <c r="U940" s="5"/>
    </row>
    <row r="941" spans="1:21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40"/>
      <c r="L941" s="5"/>
      <c r="M941" s="5"/>
      <c r="N941" s="5"/>
      <c r="O941" s="5"/>
      <c r="P941" s="5"/>
      <c r="Q941" s="5"/>
      <c r="R941" s="5"/>
      <c r="S941" s="5"/>
      <c r="T941" s="5"/>
      <c r="U941" s="5"/>
    </row>
    <row r="942" spans="1:21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40"/>
      <c r="L942" s="5"/>
      <c r="M942" s="5"/>
      <c r="N942" s="5"/>
      <c r="O942" s="5"/>
      <c r="P942" s="5"/>
      <c r="Q942" s="5"/>
      <c r="R942" s="5"/>
      <c r="S942" s="5"/>
      <c r="T942" s="5"/>
      <c r="U942" s="5"/>
    </row>
    <row r="943" spans="1:21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40"/>
      <c r="L943" s="5"/>
      <c r="M943" s="5"/>
      <c r="N943" s="5"/>
      <c r="O943" s="5"/>
      <c r="P943" s="5"/>
      <c r="Q943" s="5"/>
      <c r="R943" s="5"/>
      <c r="S943" s="5"/>
      <c r="T943" s="5"/>
      <c r="U943" s="5"/>
    </row>
    <row r="944" spans="1:21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40"/>
      <c r="L944" s="5"/>
      <c r="M944" s="5"/>
      <c r="N944" s="5"/>
      <c r="O944" s="5"/>
      <c r="P944" s="5"/>
      <c r="Q944" s="5"/>
      <c r="R944" s="5"/>
      <c r="S944" s="5"/>
      <c r="T944" s="5"/>
      <c r="U944" s="5"/>
    </row>
    <row r="945" spans="1:21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40"/>
      <c r="L945" s="5"/>
      <c r="M945" s="5"/>
      <c r="N945" s="5"/>
      <c r="O945" s="5"/>
      <c r="P945" s="5"/>
      <c r="Q945" s="5"/>
      <c r="R945" s="5"/>
      <c r="S945" s="5"/>
      <c r="T945" s="5"/>
      <c r="U945" s="5"/>
    </row>
    <row r="946" spans="1:21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40"/>
      <c r="L946" s="5"/>
      <c r="M946" s="5"/>
      <c r="N946" s="5"/>
      <c r="O946" s="5"/>
      <c r="P946" s="5"/>
      <c r="Q946" s="5"/>
      <c r="R946" s="5"/>
      <c r="S946" s="5"/>
      <c r="T946" s="5"/>
      <c r="U946" s="5"/>
    </row>
    <row r="947" spans="1:21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40"/>
      <c r="L947" s="5"/>
      <c r="M947" s="5"/>
      <c r="N947" s="5"/>
      <c r="O947" s="5"/>
      <c r="P947" s="5"/>
      <c r="Q947" s="5"/>
      <c r="R947" s="5"/>
      <c r="S947" s="5"/>
      <c r="T947" s="5"/>
      <c r="U947" s="5"/>
    </row>
    <row r="948" spans="1:21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40"/>
      <c r="L948" s="5"/>
      <c r="M948" s="5"/>
      <c r="N948" s="5"/>
      <c r="O948" s="5"/>
      <c r="P948" s="5"/>
      <c r="Q948" s="5"/>
      <c r="R948" s="5"/>
      <c r="S948" s="5"/>
      <c r="T948" s="5"/>
      <c r="U948" s="5"/>
    </row>
    <row r="949" spans="1:21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40"/>
      <c r="L949" s="5"/>
      <c r="M949" s="5"/>
      <c r="N949" s="5"/>
      <c r="O949" s="5"/>
      <c r="P949" s="5"/>
      <c r="Q949" s="5"/>
      <c r="R949" s="5"/>
      <c r="S949" s="5"/>
      <c r="T949" s="5"/>
      <c r="U949" s="5"/>
    </row>
    <row r="950" spans="1:21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40"/>
      <c r="L950" s="5"/>
      <c r="M950" s="5"/>
      <c r="N950" s="5"/>
      <c r="O950" s="5"/>
      <c r="P950" s="5"/>
      <c r="Q950" s="5"/>
      <c r="R950" s="5"/>
      <c r="S950" s="5"/>
      <c r="T950" s="5"/>
      <c r="U950" s="5"/>
    </row>
    <row r="951" spans="1:21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40"/>
      <c r="L951" s="5"/>
      <c r="M951" s="5"/>
      <c r="N951" s="5"/>
      <c r="O951" s="5"/>
      <c r="P951" s="5"/>
      <c r="Q951" s="5"/>
      <c r="R951" s="5"/>
      <c r="S951" s="5"/>
      <c r="T951" s="5"/>
      <c r="U951" s="5"/>
    </row>
    <row r="952" spans="1:21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40"/>
      <c r="L952" s="5"/>
      <c r="M952" s="5"/>
      <c r="N952" s="5"/>
      <c r="O952" s="5"/>
      <c r="P952" s="5"/>
      <c r="Q952" s="5"/>
      <c r="R952" s="5"/>
      <c r="S952" s="5"/>
      <c r="T952" s="5"/>
      <c r="U952" s="5"/>
    </row>
    <row r="953" spans="1:21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40"/>
      <c r="L953" s="5"/>
      <c r="M953" s="5"/>
      <c r="N953" s="5"/>
      <c r="O953" s="5"/>
      <c r="P953" s="5"/>
      <c r="Q953" s="5"/>
      <c r="R953" s="5"/>
      <c r="S953" s="5"/>
      <c r="T953" s="5"/>
      <c r="U953" s="5"/>
    </row>
    <row r="954" spans="1:21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40"/>
      <c r="L954" s="5"/>
      <c r="M954" s="5"/>
      <c r="N954" s="5"/>
      <c r="O954" s="5"/>
      <c r="P954" s="5"/>
      <c r="Q954" s="5"/>
      <c r="R954" s="5"/>
      <c r="S954" s="5"/>
      <c r="T954" s="5"/>
      <c r="U954" s="5"/>
    </row>
    <row r="955" spans="1:21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40"/>
      <c r="L955" s="5"/>
      <c r="M955" s="5"/>
      <c r="N955" s="5"/>
      <c r="O955" s="5"/>
      <c r="P955" s="5"/>
      <c r="Q955" s="5"/>
      <c r="R955" s="5"/>
      <c r="S955" s="5"/>
      <c r="T955" s="5"/>
      <c r="U955" s="5"/>
    </row>
    <row r="956" spans="1:21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40"/>
      <c r="L956" s="5"/>
      <c r="M956" s="5"/>
      <c r="N956" s="5"/>
      <c r="O956" s="5"/>
      <c r="P956" s="5"/>
      <c r="Q956" s="5"/>
      <c r="R956" s="5"/>
      <c r="S956" s="5"/>
      <c r="T956" s="5"/>
      <c r="U956" s="5"/>
    </row>
    <row r="957" spans="1:21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40"/>
      <c r="L957" s="5"/>
      <c r="M957" s="5"/>
      <c r="N957" s="5"/>
      <c r="O957" s="5"/>
      <c r="P957" s="5"/>
      <c r="Q957" s="5"/>
      <c r="R957" s="5"/>
      <c r="S957" s="5"/>
      <c r="T957" s="5"/>
      <c r="U957" s="5"/>
    </row>
    <row r="958" spans="1:21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40"/>
      <c r="L958" s="5"/>
      <c r="M958" s="5"/>
      <c r="N958" s="5"/>
      <c r="O958" s="5"/>
      <c r="P958" s="5"/>
      <c r="Q958" s="5"/>
      <c r="R958" s="5"/>
      <c r="S958" s="5"/>
      <c r="T958" s="5"/>
      <c r="U958" s="5"/>
    </row>
    <row r="959" spans="1:21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40"/>
      <c r="L959" s="5"/>
      <c r="M959" s="5"/>
      <c r="N959" s="5"/>
      <c r="O959" s="5"/>
      <c r="P959" s="5"/>
      <c r="Q959" s="5"/>
      <c r="R959" s="5"/>
      <c r="S959" s="5"/>
      <c r="T959" s="5"/>
      <c r="U959" s="5"/>
    </row>
    <row r="960" spans="1:21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40"/>
      <c r="L960" s="5"/>
      <c r="M960" s="5"/>
      <c r="N960" s="5"/>
      <c r="O960" s="5"/>
      <c r="P960" s="5"/>
      <c r="Q960" s="5"/>
      <c r="R960" s="5"/>
      <c r="S960" s="5"/>
      <c r="T960" s="5"/>
      <c r="U960" s="5"/>
    </row>
    <row r="961" spans="1:21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40"/>
      <c r="L961" s="5"/>
      <c r="M961" s="5"/>
      <c r="N961" s="5"/>
      <c r="O961" s="5"/>
      <c r="P961" s="5"/>
      <c r="Q961" s="5"/>
      <c r="R961" s="5"/>
      <c r="S961" s="5"/>
      <c r="T961" s="5"/>
      <c r="U961" s="5"/>
    </row>
    <row r="962" spans="1:21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40"/>
      <c r="L962" s="5"/>
      <c r="M962" s="5"/>
      <c r="N962" s="5"/>
      <c r="O962" s="5"/>
      <c r="P962" s="5"/>
      <c r="Q962" s="5"/>
      <c r="R962" s="5"/>
      <c r="S962" s="5"/>
      <c r="T962" s="5"/>
      <c r="U962" s="5"/>
    </row>
    <row r="963" spans="1:21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40"/>
      <c r="L963" s="5"/>
      <c r="M963" s="5"/>
      <c r="N963" s="5"/>
      <c r="O963" s="5"/>
      <c r="P963" s="5"/>
      <c r="Q963" s="5"/>
      <c r="R963" s="5"/>
      <c r="S963" s="5"/>
      <c r="T963" s="5"/>
      <c r="U963" s="5"/>
    </row>
    <row r="964" spans="1:21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40"/>
      <c r="L964" s="5"/>
      <c r="M964" s="5"/>
      <c r="N964" s="5"/>
      <c r="O964" s="5"/>
      <c r="P964" s="5"/>
      <c r="Q964" s="5"/>
      <c r="R964" s="5"/>
      <c r="S964" s="5"/>
      <c r="T964" s="5"/>
      <c r="U964" s="5"/>
    </row>
    <row r="965" spans="1:21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40"/>
      <c r="L965" s="5"/>
      <c r="M965" s="5"/>
      <c r="N965" s="5"/>
      <c r="O965" s="5"/>
      <c r="P965" s="5"/>
      <c r="Q965" s="5"/>
      <c r="R965" s="5"/>
      <c r="S965" s="5"/>
      <c r="T965" s="5"/>
      <c r="U965" s="5"/>
    </row>
    <row r="966" spans="1:21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40"/>
      <c r="L966" s="5"/>
      <c r="M966" s="5"/>
      <c r="N966" s="5"/>
      <c r="O966" s="5"/>
      <c r="P966" s="5"/>
      <c r="Q966" s="5"/>
      <c r="R966" s="5"/>
      <c r="S966" s="5"/>
      <c r="T966" s="5"/>
      <c r="U966" s="5"/>
    </row>
    <row r="967" spans="1:21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40"/>
      <c r="L967" s="5"/>
      <c r="M967" s="5"/>
      <c r="N967" s="5"/>
      <c r="O967" s="5"/>
      <c r="P967" s="5"/>
      <c r="Q967" s="5"/>
      <c r="R967" s="5"/>
      <c r="S967" s="5"/>
      <c r="T967" s="5"/>
      <c r="U967" s="5"/>
    </row>
    <row r="968" spans="1:21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40"/>
      <c r="L968" s="5"/>
      <c r="M968" s="5"/>
      <c r="N968" s="5"/>
      <c r="O968" s="5"/>
      <c r="P968" s="5"/>
      <c r="Q968" s="5"/>
      <c r="R968" s="5"/>
      <c r="S968" s="5"/>
      <c r="T968" s="5"/>
      <c r="U968" s="5"/>
    </row>
    <row r="969" spans="1:21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40"/>
      <c r="L969" s="5"/>
      <c r="M969" s="5"/>
      <c r="N969" s="5"/>
      <c r="O969" s="5"/>
      <c r="P969" s="5"/>
      <c r="Q969" s="5"/>
      <c r="R969" s="5"/>
      <c r="S969" s="5"/>
      <c r="T969" s="5"/>
      <c r="U969" s="5"/>
    </row>
    <row r="970" spans="1:21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40"/>
      <c r="L970" s="5"/>
      <c r="M970" s="5"/>
      <c r="N970" s="5"/>
      <c r="O970" s="5"/>
      <c r="P970" s="5"/>
      <c r="Q970" s="5"/>
      <c r="R970" s="5"/>
      <c r="S970" s="5"/>
      <c r="T970" s="5"/>
      <c r="U970" s="5"/>
    </row>
    <row r="971" spans="1:21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40"/>
      <c r="L971" s="5"/>
      <c r="M971" s="5"/>
      <c r="N971" s="5"/>
      <c r="O971" s="5"/>
      <c r="P971" s="5"/>
      <c r="Q971" s="5"/>
      <c r="R971" s="5"/>
      <c r="S971" s="5"/>
      <c r="T971" s="5"/>
      <c r="U971" s="5"/>
    </row>
    <row r="972" spans="1:21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40"/>
      <c r="L972" s="5"/>
      <c r="M972" s="5"/>
      <c r="N972" s="5"/>
      <c r="O972" s="5"/>
      <c r="P972" s="5"/>
      <c r="Q972" s="5"/>
      <c r="R972" s="5"/>
      <c r="S972" s="5"/>
      <c r="T972" s="5"/>
      <c r="U972" s="5"/>
    </row>
    <row r="973" spans="1:21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40"/>
      <c r="L973" s="5"/>
      <c r="M973" s="5"/>
      <c r="N973" s="5"/>
      <c r="O973" s="5"/>
      <c r="P973" s="5"/>
      <c r="Q973" s="5"/>
      <c r="R973" s="5"/>
      <c r="S973" s="5"/>
      <c r="T973" s="5"/>
      <c r="U973" s="5"/>
    </row>
    <row r="974" spans="1:21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40"/>
      <c r="L974" s="5"/>
      <c r="M974" s="5"/>
      <c r="N974" s="5"/>
      <c r="O974" s="5"/>
      <c r="P974" s="5"/>
      <c r="Q974" s="5"/>
      <c r="R974" s="5"/>
      <c r="S974" s="5"/>
      <c r="T974" s="5"/>
      <c r="U974" s="5"/>
    </row>
    <row r="975" spans="1:21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40"/>
      <c r="L975" s="5"/>
      <c r="M975" s="5"/>
      <c r="N975" s="5"/>
      <c r="O975" s="5"/>
      <c r="P975" s="5"/>
      <c r="Q975" s="5"/>
      <c r="R975" s="5"/>
      <c r="S975" s="5"/>
      <c r="T975" s="5"/>
      <c r="U975" s="5"/>
    </row>
    <row r="976" spans="1:21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40"/>
      <c r="L976" s="5"/>
      <c r="M976" s="5"/>
      <c r="N976" s="5"/>
      <c r="O976" s="5"/>
      <c r="P976" s="5"/>
      <c r="Q976" s="5"/>
      <c r="R976" s="5"/>
      <c r="S976" s="5"/>
      <c r="T976" s="5"/>
      <c r="U976" s="5"/>
    </row>
    <row r="977" spans="1:21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40"/>
      <c r="L977" s="5"/>
      <c r="M977" s="5"/>
      <c r="N977" s="5"/>
      <c r="O977" s="5"/>
      <c r="P977" s="5"/>
      <c r="Q977" s="5"/>
      <c r="R977" s="5"/>
      <c r="S977" s="5"/>
      <c r="T977" s="5"/>
      <c r="U977" s="5"/>
    </row>
    <row r="978" spans="1:21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40"/>
      <c r="L978" s="5"/>
      <c r="M978" s="5"/>
      <c r="N978" s="5"/>
      <c r="O978" s="5"/>
      <c r="P978" s="5"/>
      <c r="Q978" s="5"/>
      <c r="R978" s="5"/>
      <c r="S978" s="5"/>
      <c r="T978" s="5"/>
      <c r="U978" s="5"/>
    </row>
    <row r="979" spans="1:21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40"/>
      <c r="L979" s="5"/>
      <c r="M979" s="5"/>
      <c r="N979" s="5"/>
      <c r="O979" s="5"/>
      <c r="P979" s="5"/>
      <c r="Q979" s="5"/>
      <c r="R979" s="5"/>
      <c r="S979" s="5"/>
      <c r="T979" s="5"/>
      <c r="U979" s="5"/>
    </row>
    <row r="980" spans="1:21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40"/>
      <c r="L980" s="5"/>
      <c r="M980" s="5"/>
      <c r="N980" s="5"/>
      <c r="O980" s="5"/>
      <c r="P980" s="5"/>
      <c r="Q980" s="5"/>
      <c r="R980" s="5"/>
      <c r="S980" s="5"/>
      <c r="T980" s="5"/>
      <c r="U980" s="5"/>
    </row>
    <row r="981" spans="1:21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40"/>
      <c r="L981" s="5"/>
      <c r="M981" s="5"/>
      <c r="N981" s="5"/>
      <c r="O981" s="5"/>
      <c r="P981" s="5"/>
      <c r="Q981" s="5"/>
      <c r="R981" s="5"/>
      <c r="S981" s="5"/>
      <c r="T981" s="5"/>
      <c r="U981" s="5"/>
    </row>
    <row r="982" spans="1:21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40"/>
      <c r="L982" s="5"/>
      <c r="M982" s="5"/>
      <c r="N982" s="5"/>
      <c r="O982" s="5"/>
      <c r="P982" s="5"/>
      <c r="Q982" s="5"/>
      <c r="R982" s="5"/>
      <c r="S982" s="5"/>
      <c r="T982" s="5"/>
      <c r="U982" s="5"/>
    </row>
    <row r="983" spans="1:21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40"/>
      <c r="L983" s="5"/>
      <c r="M983" s="5"/>
      <c r="N983" s="5"/>
      <c r="O983" s="5"/>
      <c r="P983" s="5"/>
      <c r="Q983" s="5"/>
      <c r="R983" s="5"/>
      <c r="S983" s="5"/>
      <c r="T983" s="5"/>
      <c r="U983" s="5"/>
    </row>
    <row r="984" spans="1:21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40"/>
      <c r="L984" s="5"/>
      <c r="M984" s="5"/>
      <c r="N984" s="5"/>
      <c r="O984" s="5"/>
      <c r="P984" s="5"/>
      <c r="Q984" s="5"/>
      <c r="R984" s="5"/>
      <c r="S984" s="5"/>
      <c r="T984" s="5"/>
      <c r="U984" s="5"/>
    </row>
    <row r="985" spans="1:21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40"/>
      <c r="L985" s="5"/>
      <c r="M985" s="5"/>
      <c r="N985" s="5"/>
      <c r="O985" s="5"/>
      <c r="P985" s="5"/>
      <c r="Q985" s="5"/>
      <c r="R985" s="5"/>
      <c r="S985" s="5"/>
      <c r="T985" s="5"/>
      <c r="U985" s="5"/>
    </row>
    <row r="986" spans="1:21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40"/>
      <c r="L986" s="5"/>
      <c r="M986" s="5"/>
      <c r="N986" s="5"/>
      <c r="O986" s="5"/>
      <c r="P986" s="5"/>
      <c r="Q986" s="5"/>
      <c r="R986" s="5"/>
      <c r="S986" s="5"/>
      <c r="T986" s="5"/>
      <c r="U986" s="5"/>
    </row>
    <row r="987" spans="1:21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40"/>
      <c r="L987" s="5"/>
      <c r="M987" s="5"/>
      <c r="N987" s="5"/>
      <c r="O987" s="5"/>
      <c r="P987" s="5"/>
      <c r="Q987" s="5"/>
      <c r="R987" s="5"/>
      <c r="S987" s="5"/>
      <c r="T987" s="5"/>
      <c r="U987" s="5"/>
    </row>
    <row r="988" spans="1:21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40"/>
      <c r="L988" s="5"/>
      <c r="M988" s="5"/>
      <c r="N988" s="5"/>
      <c r="O988" s="5"/>
      <c r="P988" s="5"/>
      <c r="Q988" s="5"/>
      <c r="R988" s="5"/>
      <c r="S988" s="5"/>
      <c r="T988" s="5"/>
      <c r="U988" s="5"/>
    </row>
    <row r="989" spans="1:21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40"/>
      <c r="L989" s="5"/>
      <c r="M989" s="5"/>
      <c r="N989" s="5"/>
      <c r="O989" s="5"/>
      <c r="P989" s="5"/>
      <c r="Q989" s="5"/>
      <c r="R989" s="5"/>
      <c r="S989" s="5"/>
      <c r="T989" s="5"/>
      <c r="U989" s="5"/>
    </row>
    <row r="990" spans="1:21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40"/>
      <c r="L990" s="5"/>
      <c r="M990" s="5"/>
      <c r="N990" s="5"/>
      <c r="O990" s="5"/>
      <c r="P990" s="5"/>
      <c r="Q990" s="5"/>
      <c r="R990" s="5"/>
      <c r="S990" s="5"/>
      <c r="T990" s="5"/>
      <c r="U990" s="5"/>
    </row>
    <row r="991" spans="1:21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40"/>
      <c r="L991" s="5"/>
      <c r="M991" s="5"/>
      <c r="N991" s="5"/>
      <c r="O991" s="5"/>
      <c r="P991" s="5"/>
      <c r="Q991" s="5"/>
      <c r="R991" s="5"/>
      <c r="S991" s="5"/>
      <c r="T991" s="5"/>
      <c r="U991" s="5"/>
    </row>
    <row r="992" spans="1:21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40"/>
      <c r="L992" s="5"/>
      <c r="M992" s="5"/>
      <c r="N992" s="5"/>
      <c r="O992" s="5"/>
      <c r="P992" s="5"/>
      <c r="Q992" s="5"/>
      <c r="R992" s="5"/>
      <c r="S992" s="5"/>
      <c r="T992" s="5"/>
      <c r="U992" s="5"/>
    </row>
    <row r="993" spans="1:21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40"/>
      <c r="L993" s="5"/>
      <c r="M993" s="5"/>
      <c r="N993" s="5"/>
      <c r="O993" s="5"/>
      <c r="P993" s="5"/>
      <c r="Q993" s="5"/>
      <c r="R993" s="5"/>
      <c r="S993" s="5"/>
      <c r="T993" s="5"/>
      <c r="U993" s="5"/>
    </row>
    <row r="994" spans="1:21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40"/>
      <c r="L994" s="5"/>
      <c r="M994" s="5"/>
      <c r="N994" s="5"/>
      <c r="O994" s="5"/>
      <c r="P994" s="5"/>
      <c r="Q994" s="5"/>
      <c r="R994" s="5"/>
      <c r="S994" s="5"/>
      <c r="T994" s="5"/>
      <c r="U994" s="5"/>
    </row>
    <row r="995" spans="1:21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40"/>
      <c r="L995" s="5"/>
      <c r="M995" s="5"/>
      <c r="N995" s="5"/>
      <c r="O995" s="5"/>
      <c r="P995" s="5"/>
      <c r="Q995" s="5"/>
      <c r="R995" s="5"/>
      <c r="S995" s="5"/>
      <c r="T995" s="5"/>
      <c r="U995" s="5"/>
    </row>
    <row r="996" spans="1:21" ht="15.7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40"/>
      <c r="L996" s="5"/>
      <c r="M996" s="5"/>
      <c r="N996" s="5"/>
      <c r="O996" s="5"/>
      <c r="P996" s="5"/>
      <c r="Q996" s="5"/>
      <c r="R996" s="5"/>
      <c r="S996" s="5"/>
      <c r="T996" s="5"/>
      <c r="U996" s="5"/>
    </row>
    <row r="997" spans="1:21" ht="15.7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40"/>
      <c r="L997" s="5"/>
      <c r="M997" s="5"/>
      <c r="N997" s="5"/>
      <c r="O997" s="5"/>
      <c r="P997" s="5"/>
      <c r="Q997" s="5"/>
      <c r="R997" s="5"/>
      <c r="S997" s="5"/>
      <c r="T997" s="5"/>
      <c r="U997" s="5"/>
    </row>
  </sheetData>
  <autoFilter ref="A1:L182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/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6" t="s">
        <v>12</v>
      </c>
      <c r="B1" s="13">
        <v>45199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34.5" customHeight="1" x14ac:dyDescent="0.25">
      <c r="A2" s="6" t="s">
        <v>13</v>
      </c>
      <c r="B2" s="14" t="s">
        <v>14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34.5" customHeight="1" x14ac:dyDescent="0.25">
      <c r="A3" s="6" t="s">
        <v>15</v>
      </c>
      <c r="B3" s="2" t="s">
        <v>38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34.5" customHeight="1" x14ac:dyDescent="0.25">
      <c r="A4" s="6" t="s">
        <v>16</v>
      </c>
      <c r="B4" s="14" t="s">
        <v>169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34.5" customHeight="1" x14ac:dyDescent="0.25">
      <c r="A5" s="6" t="s">
        <v>17</v>
      </c>
      <c r="B5" s="15" t="s">
        <v>39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34.5" customHeight="1" x14ac:dyDescent="0.25">
      <c r="A6" s="6" t="s">
        <v>18</v>
      </c>
      <c r="B6" s="2" t="s">
        <v>170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4.5" customHeight="1" x14ac:dyDescent="0.25">
      <c r="A7" s="8" t="s">
        <v>19</v>
      </c>
      <c r="B7" s="44" t="s">
        <v>20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34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34.5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34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34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34.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34.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34.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34.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34.5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34.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34.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34.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34.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34.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34.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34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34.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34.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34.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34.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34.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34.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34.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34.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34.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34.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34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34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34.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34.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34.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34.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34.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34.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34.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34.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34.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34.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34.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34.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34.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34.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34.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34.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34.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34.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34.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34.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34.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34.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34.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34.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34.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34.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34.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34.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34.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34.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34.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34.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34.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34.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34.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34.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34.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34.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34.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34.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34.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34.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34.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34.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34.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34.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34.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34.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34.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34.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34.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34.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34.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34.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34.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34.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34.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34.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34.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34.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34.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34.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34.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34.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34.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34.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34.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34.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34.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34.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34.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34.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34.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34.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34.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34.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34.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34.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34.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34.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34.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34.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34.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34.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34.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34.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34.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34.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34.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34.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34.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34.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34.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34.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34.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34.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34.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34.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34.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34.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34.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34.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34.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34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34.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34.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34.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34.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34.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34.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34.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34.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34.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34.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34.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34.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34.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34.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34.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34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34.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34.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34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34.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34.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34.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34.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34.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34.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34.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34.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34.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34.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34.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34.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34.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34.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34.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34.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34.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34.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34.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34.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34.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34.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34.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34.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34.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34.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34.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34.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34.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34.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34.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34.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34.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34.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34.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34.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34.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34.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34.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34.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34.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34.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34.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34.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34.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34.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34.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34.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34.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34.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34.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34.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34.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34.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34.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34.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34.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34.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34.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34.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34.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34.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34.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34.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34.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34.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34.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34.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34.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34.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34.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34.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34.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34.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34.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34.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34.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34.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34.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34.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34.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34.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34.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34.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34.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34.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34.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34.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34.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34.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34.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34.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34.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34.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34.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34.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34.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34.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34.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34.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34.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34.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34.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34.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34.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34.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34.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34.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34.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34.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34.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34.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34.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34.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34.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34.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34.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34.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34.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34.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34.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34.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34.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34.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34.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34.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34.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34.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34.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34.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34.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34.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34.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34.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34.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34.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34.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34.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34.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34.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34.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34.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34.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34.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34.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34.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34.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34.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34.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34.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34.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34.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34.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34.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34.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34.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34.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34.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34.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34.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34.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34.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34.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34.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34.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34.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34.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34.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34.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34.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34.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34.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34.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34.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34.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34.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34.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34.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34.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34.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34.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34.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34.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34.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34.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34.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34.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34.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34.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34.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34.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34.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34.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34.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34.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34.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34.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34.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34.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34.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34.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34.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34.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34.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34.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34.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34.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34.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34.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34.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34.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34.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34.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34.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34.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34.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34.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34.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34.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34.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34.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34.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34.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34.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34.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34.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34.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34.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34.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34.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34.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34.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34.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34.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34.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34.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34.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34.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34.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34.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34.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34.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34.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34.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34.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34.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34.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34.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34.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34.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34.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34.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34.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34.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34.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34.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34.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34.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34.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34.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34.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34.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34.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34.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34.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34.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34.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34.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34.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34.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34.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34.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34.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34.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34.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34.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34.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34.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34.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34.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34.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34.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34.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34.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34.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34.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34.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34.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34.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34.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34.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34.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34.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34.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34.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34.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34.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34.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34.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34.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34.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34.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34.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34.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34.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34.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34.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34.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34.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34.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34.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34.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34.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34.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34.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34.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34.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34.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34.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34.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34.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34.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34.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34.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34.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34.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34.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34.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34.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34.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34.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34.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34.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34.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34.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34.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34.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34.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34.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34.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34.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34.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34.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34.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34.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34.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34.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34.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34.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34.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34.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34.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34.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34.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34.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34.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34.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34.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34.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34.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34.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34.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34.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34.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34.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34.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34.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34.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34.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34.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34.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34.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34.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34.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34.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34.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34.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34.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34.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34.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34.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34.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34.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34.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34.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34.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34.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34.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34.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34.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34.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34.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34.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34.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34.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34.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34.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34.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34.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34.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34.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34.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34.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34.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34.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34.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34.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34.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34.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34.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34.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34.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34.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34.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34.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34.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34.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34.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34.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34.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34.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34.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34.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34.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34.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34.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34.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34.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34.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34.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34.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34.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34.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34.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34.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34.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34.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34.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34.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34.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34.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34.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34.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34.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34.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34.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34.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34.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34.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34.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34.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34.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34.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34.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34.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34.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34.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34.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34.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34.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34.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34.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34.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34.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34.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34.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34.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34.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34.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34.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34.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34.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34.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34.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34.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34.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34.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34.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34.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34.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34.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34.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34.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34.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34.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34.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34.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34.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34.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34.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34.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34.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34.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34.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34.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34.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34.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34.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34.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34.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34.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34.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34.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34.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34.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34.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34.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34.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34.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34.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34.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34.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34.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34.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34.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34.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34.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34.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34.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34.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34.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34.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34.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34.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34.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34.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34.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34.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34.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34.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34.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34.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34.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34.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34.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34.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34.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34.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34.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34.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34.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34.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34.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34.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34.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34.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34.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34.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34.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34.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34.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34.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34.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34.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34.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34.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34.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34.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34.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34.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34.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34.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34.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34.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34.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34.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34.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34.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34.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34.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34.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34.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34.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34.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34.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34.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34.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34.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34.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34.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34.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34.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34.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34.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34.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34.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34.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34.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34.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34.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34.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34.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34.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34.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34.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34.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34.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34.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34.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34.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34.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34.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34.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34.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34.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34.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34.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34.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34.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34.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34.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34.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34.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34.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34.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34.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34.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34.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34.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34.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34.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34.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34.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34.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34.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34.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34.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34.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ht="34.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ht="34.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ht="34.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ht="34.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ht="34.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ht="34.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ht="34.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ht="34.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ht="34.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ht="34.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ht="34.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ht="34.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ht="34.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ht="34.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ht="34.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ht="34.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ht="34.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ht="34.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ht="34.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ht="34.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ht="34.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ht="34.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ht="34.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ht="34.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ht="34.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ht="34.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ht="34.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ht="34.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ht="34.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ht="34.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ht="34.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ht="34.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ht="34.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ht="34.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ht="34.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ht="34.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ht="34.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ht="34.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ht="34.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ht="34.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ht="34.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ht="34.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ht="34.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ht="34.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ht="34.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ht="34.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ht="34.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ht="34.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ht="34.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ht="34.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ht="34.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ht="34.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ht="34.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ht="34.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ht="34.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ht="34.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ht="34.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ht="34.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ht="34.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ht="34.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ht="34.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ht="34.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ht="34.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ht="34.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ht="34.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ht="34.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ht="34.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ht="34.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ht="34.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ht="34.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ht="34.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ht="34.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ht="34.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ht="34.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ht="34.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ht="34.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ht="34.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ht="34.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ht="34.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ht="34.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ht="34.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ht="34.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ht="34.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ht="34.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ht="34.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ht="34.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ht="34.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ht="34.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ht="34.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ht="34.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ht="34.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ht="34.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ht="34.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ht="34.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ht="34.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ht="34.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ht="34.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ht="34.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ht="34.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ht="34.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ht="34.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ht="34.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ht="34.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ht="34.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ht="34.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ht="34.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ht="34.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ht="34.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ht="34.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ht="34.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ht="34.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ht="34.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ht="34.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ht="34.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ht="34.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ht="34.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ht="34.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ht="34.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ht="34.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ht="34.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ht="34.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ht="34.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ht="34.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ht="34.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ht="34.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ht="34.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ht="34.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ht="34.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ht="34.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ht="34.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ht="34.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ht="34.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ht="34.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ht="34.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ht="34.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ht="34.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ht="34.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ht="34.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ht="34.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ht="34.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ht="34.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ht="34.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ht="34.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ht="34.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ht="34.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ht="34.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ht="34.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ht="34.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ht="34.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ht="34.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ht="34.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ht="34.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ht="34.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ht="34.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ht="34.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ht="34.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ht="34.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ht="34.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ht="34.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ht="34.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ht="34.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ht="34.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ht="34.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ht="34.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ht="34.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ht="34.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ht="34.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ht="34.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ht="34.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ht="34.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ht="34.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ht="34.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ht="34.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ht="34.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ht="34.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ht="34.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ht="34.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ht="34.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ht="34.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ht="34.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ht="34.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ht="34.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ht="34.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ht="34.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ht="34.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ht="34.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ht="34.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ht="34.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ht="34.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ht="34.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ht="34.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ht="34.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  <row r="979" spans="1:22" ht="34.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</row>
    <row r="980" spans="1:22" ht="34.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</row>
    <row r="981" spans="1:22" ht="34.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</row>
    <row r="982" spans="1:22" ht="34.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</row>
    <row r="983" spans="1:22" ht="34.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</row>
    <row r="984" spans="1:22" ht="34.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</row>
    <row r="985" spans="1:22" ht="34.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</row>
    <row r="986" spans="1:22" ht="34.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</row>
    <row r="987" spans="1:22" ht="34.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</row>
    <row r="988" spans="1:22" ht="34.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</row>
    <row r="989" spans="1:22" ht="34.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</row>
    <row r="990" spans="1:22" ht="34.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</row>
    <row r="991" spans="1:22" ht="34.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</row>
    <row r="992" spans="1:22" ht="34.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</row>
    <row r="993" spans="1:22" ht="34.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</row>
    <row r="994" spans="1:22" ht="34.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</row>
    <row r="995" spans="1:22" ht="34.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</row>
    <row r="996" spans="1:22" ht="34.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</row>
    <row r="997" spans="1:22" ht="34.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</row>
    <row r="998" spans="1:22" ht="34.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</row>
    <row r="999" spans="1:22" ht="34.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</row>
    <row r="1000" spans="1:22" ht="34.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/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21</v>
      </c>
      <c r="B1" s="9" t="s">
        <v>171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22</v>
      </c>
      <c r="B2" s="9" t="s">
        <v>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0" t="s">
        <v>24</v>
      </c>
      <c r="B3" s="10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9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9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9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9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9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9" t="s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9" t="s">
        <v>32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1" t="s">
        <v>7</v>
      </c>
      <c r="B11" s="12" t="s">
        <v>33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1" t="s">
        <v>8</v>
      </c>
      <c r="B12" s="12" t="s">
        <v>34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1" t="s">
        <v>9</v>
      </c>
      <c r="B13" s="12" t="s">
        <v>35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1" t="s">
        <v>10</v>
      </c>
      <c r="B14" s="12" t="s">
        <v>36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1" t="s">
        <v>11</v>
      </c>
      <c r="B15" s="12" t="s">
        <v>37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Anahi Muñoz</cp:lastModifiedBy>
  <dcterms:created xsi:type="dcterms:W3CDTF">2011-04-19T14:26:13Z</dcterms:created>
  <dcterms:modified xsi:type="dcterms:W3CDTF">2023-10-20T15:59:56Z</dcterms:modified>
</cp:coreProperties>
</file>